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ngas-my.sharepoint.com/personal/william_ancell_sgn_co_uk/Documents/Website/Uploads/"/>
    </mc:Choice>
  </mc:AlternateContent>
  <xr:revisionPtr revIDLastSave="0" documentId="8_{2B8928FF-60D9-4146-BB95-D340FCE9090D}" xr6:coauthVersionLast="47" xr6:coauthVersionMax="47" xr10:uidLastSave="{00000000-0000-0000-0000-000000000000}"/>
  <bookViews>
    <workbookView xWindow="-110" yWindow="-110" windowWidth="19420" windowHeight="11500" activeTab="1" xr2:uid="{48EB8DCA-FC8C-4113-9FAA-D627837A8D53}"/>
  </bookViews>
  <sheets>
    <sheet name="9.01ODI_CustomerSatisfaction_SO" sheetId="2" r:id="rId1"/>
    <sheet name="9.01ODI_CustomerSatisfaction_SC" sheetId="1" r:id="rId2"/>
  </sheets>
  <externalReferences>
    <externalReference r:id="rId3"/>
    <externalReference r:id="rId4"/>
  </externalReferences>
  <definedNames>
    <definedName name="________hom1" localSheetId="1" hidden="1">{#N/A,#N/A,FALSE,"Assessment";#N/A,#N/A,FALSE,"Staffing";#N/A,#N/A,FALSE,"Hires";#N/A,#N/A,FALSE,"Assumptions"}</definedName>
    <definedName name="________hom1" localSheetId="0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localSheetId="0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localSheetId="0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localSheetId="0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localSheetId="0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0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localSheetId="0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localSheetId="0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localSheetId="0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localSheetId="0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0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localSheetId="0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localSheetId="0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localSheetId="0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localSheetId="0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0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localSheetId="0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localSheetId="0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localSheetId="0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localSheetId="0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0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localSheetId="0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localSheetId="0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localSheetId="0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localSheetId="0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0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localSheetId="0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localSheetId="0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localSheetId="0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localSheetId="0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0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localSheetId="0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localSheetId="0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localSheetId="0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localSheetId="0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0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localSheetId="0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localSheetId="0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localSheetId="0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localSheetId="0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0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localSheetId="0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localSheetId="0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localSheetId="0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localSheetId="0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0" hidden="1">{#N/A,#N/A,FALSE,"PRJCTED MNTHLY QTY's"}</definedName>
    <definedName name="_______bb2" hidden="1">{#N/A,#N/A,FALSE,"PRJCTED MNTHLY QTY's"}</definedName>
    <definedName name="_______bb2_1" localSheetId="0" hidden="1">{#N/A,#N/A,FALSE,"PRJCTED MNTHLY QTY's"}</definedName>
    <definedName name="_______bb2_1" hidden="1">{#N/A,#N/A,FALSE,"PRJCTED MNTHLY QTY's"}</definedName>
    <definedName name="_______bb2_2" localSheetId="0" hidden="1">{#N/A,#N/A,FALSE,"PRJCTED MNTHLY QTY's"}</definedName>
    <definedName name="_______bb2_2" hidden="1">{#N/A,#N/A,FALSE,"PRJCTED MNTHLY QTY's"}</definedName>
    <definedName name="_______bb2_3" localSheetId="0" hidden="1">{#N/A,#N/A,FALSE,"PRJCTED MNTHLY QTY's"}</definedName>
    <definedName name="_______bb2_3" hidden="1">{#N/A,#N/A,FALSE,"PRJCTED MNTHLY QTY's"}</definedName>
    <definedName name="_______bb2_4" localSheetId="0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0" hidden="1">{#VALUE!,#N/A,FALSE,0}</definedName>
    <definedName name="_______Lee5" hidden="1">{#VALUE!,#N/A,FALSE,0}</definedName>
    <definedName name="_______Lee5_1" localSheetId="0" hidden="1">{#VALUE!,#N/A,FALSE,0}</definedName>
    <definedName name="_______Lee5_1" hidden="1">{#VALUE!,#N/A,FALSE,0}</definedName>
    <definedName name="_______Lee5_2" localSheetId="0" hidden="1">{#VALUE!,#N/A,FALSE,0}</definedName>
    <definedName name="_______Lee5_2" hidden="1">{#VALUE!,#N/A,FALSE,0}</definedName>
    <definedName name="_______Lee5_3" localSheetId="0" hidden="1">{#VALUE!,#N/A,FALSE,0}</definedName>
    <definedName name="_______Lee5_3" hidden="1">{#VALUE!,#N/A,FALSE,0}</definedName>
    <definedName name="_______Lee5_4" localSheetId="0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0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localSheetId="0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localSheetId="0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localSheetId="0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localSheetId="0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0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localSheetId="0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localSheetId="0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localSheetId="0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localSheetId="0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0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localSheetId="0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localSheetId="0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localSheetId="0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localSheetId="0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0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localSheetId="0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localSheetId="0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localSheetId="0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localSheetId="0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0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localSheetId="0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localSheetId="0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localSheetId="0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localSheetId="0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0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localSheetId="0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localSheetId="0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localSheetId="0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localSheetId="0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0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localSheetId="0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localSheetId="0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localSheetId="0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localSheetId="0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0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localSheetId="0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localSheetId="0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localSheetId="0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localSheetId="0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0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localSheetId="0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localSheetId="0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localSheetId="0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localSheetId="0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0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localSheetId="0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localSheetId="0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localSheetId="0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localSheetId="0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0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localSheetId="0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localSheetId="0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localSheetId="0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localSheetId="0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0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localSheetId="0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localSheetId="0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localSheetId="0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localSheetId="0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0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localSheetId="0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localSheetId="0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localSheetId="0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localSheetId="0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0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localSheetId="0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localSheetId="0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localSheetId="0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localSheetId="0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X" localSheetId="0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0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localSheetId="0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localSheetId="0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localSheetId="0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localSheetId="0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0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localSheetId="0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localSheetId="0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localSheetId="0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localSheetId="0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0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localSheetId="0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localSheetId="0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localSheetId="0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localSheetId="0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0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localSheetId="0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localSheetId="0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localSheetId="0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localSheetId="0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0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localSheetId="0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localSheetId="0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localSheetId="0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localSheetId="0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0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localSheetId="0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localSheetId="0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localSheetId="0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localSheetId="0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0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localSheetId="0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localSheetId="0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localSheetId="0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localSheetId="0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localSheetId="0" hidden="1">#REF!</definedName>
    <definedName name="_139__123Graph_LBL_DCHART_3" hidden="1">#REF!</definedName>
    <definedName name="_142__123Graph_LBL_FCHART_1" localSheetId="0" hidden="1">#REF!</definedName>
    <definedName name="_142__123Graph_LBL_FCHART_1" hidden="1">#REF!</definedName>
    <definedName name="_143__123Graph_LBL_FCHART_3" localSheetId="0" hidden="1">#REF!</definedName>
    <definedName name="_143__123Graph_LBL_FCHART_3" hidden="1">#REF!</definedName>
    <definedName name="_33__123Graph_LBL_ECHART_3" localSheetId="0" hidden="1">#REF!</definedName>
    <definedName name="_33__123Graph_LBL_ECHART_3" hidden="1">#REF!</definedName>
    <definedName name="_34__123Graph_LBL_FCHART_1" localSheetId="0" hidden="1">#REF!</definedName>
    <definedName name="_34__123Graph_LBL_FCHART_1" hidden="1">#REF!</definedName>
    <definedName name="_35__123Graph_LBL_FCHART_3" localSheetId="0" hidden="1">#REF!</definedName>
    <definedName name="_35__123Graph_LBL_FCHART_3" hidden="1">#REF!</definedName>
    <definedName name="_49__123Graph_LBL_FCHART_1" localSheetId="0" hidden="1">#REF!</definedName>
    <definedName name="_49__123Graph_LBL_FCHART_1" hidden="1">#REF!</definedName>
    <definedName name="_AtRisk_FitDataRange_FIT_1011A_FBAE" localSheetId="0" hidden="1">#REF!</definedName>
    <definedName name="_AtRisk_FitDataRange_FIT_1011A_FBAE" hidden="1">#REF!</definedName>
    <definedName name="_AtRisk_FitDataRange_FIT_17E8C_20BD8" localSheetId="0" hidden="1">#REF!</definedName>
    <definedName name="_AtRisk_FitDataRange_FIT_17E8C_20BD8" hidden="1">#REF!</definedName>
    <definedName name="_AtRisk_FitDataRange_FIT_1DEB0_6DB18" localSheetId="0" hidden="1">#REF!</definedName>
    <definedName name="_AtRisk_FitDataRange_FIT_1DEB0_6DB18" hidden="1">#REF!</definedName>
    <definedName name="_AtRisk_FitDataRange_FIT_2280B_45A39" localSheetId="0" hidden="1">#REF!</definedName>
    <definedName name="_AtRisk_FitDataRange_FIT_2280B_45A39" hidden="1">#REF!</definedName>
    <definedName name="_AtRisk_FitDataRange_FIT_323D9_6FBA6" localSheetId="0" hidden="1">#REF!</definedName>
    <definedName name="_AtRisk_FitDataRange_FIT_323D9_6FBA6" hidden="1">#REF!</definedName>
    <definedName name="_AtRisk_FitDataRange_FIT_365FC_67E33" localSheetId="0" hidden="1">#REF!</definedName>
    <definedName name="_AtRisk_FitDataRange_FIT_365FC_67E33" hidden="1">#REF!</definedName>
    <definedName name="_AtRisk_FitDataRange_FIT_532DB_74BED" localSheetId="0" hidden="1">#REF!</definedName>
    <definedName name="_AtRisk_FitDataRange_FIT_532DB_74BED" hidden="1">#REF!</definedName>
    <definedName name="_AtRisk_FitDataRange_FIT_6608D_D355B" localSheetId="0" hidden="1">#REF!</definedName>
    <definedName name="_AtRisk_FitDataRange_FIT_6608D_D355B" hidden="1">#REF!</definedName>
    <definedName name="_AtRisk_FitDataRange_FIT_8286E_12734" localSheetId="0" hidden="1">#REF!</definedName>
    <definedName name="_AtRisk_FitDataRange_FIT_8286E_12734" hidden="1">#REF!</definedName>
    <definedName name="_AtRisk_FitDataRange_FIT_89C7D_AAA8F" localSheetId="0" hidden="1">#REF!</definedName>
    <definedName name="_AtRisk_FitDataRange_FIT_89C7D_AAA8F" hidden="1">#REF!</definedName>
    <definedName name="_AtRisk_FitDataRange_FIT_9455F_F06D3" localSheetId="0" hidden="1">#REF!</definedName>
    <definedName name="_AtRisk_FitDataRange_FIT_9455F_F06D3" hidden="1">#REF!</definedName>
    <definedName name="_AtRisk_FitDataRange_FIT_A28F9_8D09A" localSheetId="0" hidden="1">#REF!</definedName>
    <definedName name="_AtRisk_FitDataRange_FIT_A28F9_8D09A" hidden="1">#REF!</definedName>
    <definedName name="_AtRisk_FitDataRange_FIT_A3DBD_EDC1C" localSheetId="0" hidden="1">#REF!</definedName>
    <definedName name="_AtRisk_FitDataRange_FIT_A3DBD_EDC1C" hidden="1">#REF!</definedName>
    <definedName name="_AtRisk_FitDataRange_FIT_A4EA1_559A" localSheetId="0" hidden="1">#REF!</definedName>
    <definedName name="_AtRisk_FitDataRange_FIT_A4EA1_559A" hidden="1">#REF!</definedName>
    <definedName name="_AtRisk_FitDataRange_FIT_B45A0_D9C47" localSheetId="0" hidden="1">#REF!</definedName>
    <definedName name="_AtRisk_FitDataRange_FIT_B45A0_D9C47" hidden="1">#REF!</definedName>
    <definedName name="_AtRisk_FitDataRange_FIT_B529B_53E7B" localSheetId="0" hidden="1">#REF!</definedName>
    <definedName name="_AtRisk_FitDataRange_FIT_B529B_53E7B" hidden="1">#REF!</definedName>
    <definedName name="_AtRisk_FitDataRange_FIT_B7BA1_791C6" localSheetId="0" hidden="1">#REF!</definedName>
    <definedName name="_AtRisk_FitDataRange_FIT_B7BA1_791C6" hidden="1">#REF!</definedName>
    <definedName name="_AtRisk_FitDataRange_FIT_BDACA_CB639" localSheetId="0" hidden="1">#REF!</definedName>
    <definedName name="_AtRisk_FitDataRange_FIT_BDACA_CB639" hidden="1">#REF!</definedName>
    <definedName name="_AtRisk_FitDataRange_FIT_C34BA_CC8A8" localSheetId="0" hidden="1">#REF!</definedName>
    <definedName name="_AtRisk_FitDataRange_FIT_C34BA_CC8A8" hidden="1">#REF!</definedName>
    <definedName name="_AtRisk_FitDataRange_FIT_C6B51_97A11" localSheetId="0" hidden="1">#REF!</definedName>
    <definedName name="_AtRisk_FitDataRange_FIT_C6B51_97A11" hidden="1">#REF!</definedName>
    <definedName name="_AtRisk_FitDataRange_FIT_CCE47_9E8E0" localSheetId="0" hidden="1">#REF!</definedName>
    <definedName name="_AtRisk_FitDataRange_FIT_CCE47_9E8E0" hidden="1">#REF!</definedName>
    <definedName name="_AtRisk_FitDataRange_FIT_D042_BF427" localSheetId="0" hidden="1">#REF!</definedName>
    <definedName name="_AtRisk_FitDataRange_FIT_D042_BF427" hidden="1">#REF!</definedName>
    <definedName name="_AtRisk_FitDataRange_FIT_D76B2_3E4A4" localSheetId="0" hidden="1">#REF!</definedName>
    <definedName name="_AtRisk_FitDataRange_FIT_D76B2_3E4A4" hidden="1">#REF!</definedName>
    <definedName name="_AtRisk_FitDataRange_FIT_E287_8F623" localSheetId="0" hidden="1">#REF!</definedName>
    <definedName name="_AtRisk_FitDataRange_FIT_E287_8F623" hidden="1">#REF!</definedName>
    <definedName name="_AtRisk_FitDataRange_FIT_EF6A6_1836D" localSheetId="0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localSheetId="0" hidden="1">#REF!</definedName>
    <definedName name="_example" hidden="1">#REF!</definedName>
    <definedName name="_Fill" localSheetId="0" hidden="1">#REF!</definedName>
    <definedName name="_Fill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0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0" hidden="1">#REF!</definedName>
    <definedName name="ACwvu.CapersView." hidden="1">#REF!</definedName>
    <definedName name="ACwvu.Japan_Capers_Ed_Pub." localSheetId="1" hidden="1">#REF!</definedName>
    <definedName name="ACwvu.Japan_Capers_Ed_Pub." localSheetId="0" hidden="1">#REF!</definedName>
    <definedName name="ACwvu.Japan_Capers_Ed_Pub." hidden="1">#REF!</definedName>
    <definedName name="ACwvu.KJP_CC." localSheetId="1" hidden="1">#REF!</definedName>
    <definedName name="ACwvu.KJP_CC." localSheetId="0" hidden="1">#REF!</definedName>
    <definedName name="ACwvu.KJP_CC." hidden="1">#REF!</definedName>
    <definedName name="AssetClass" localSheetId="0" hidden="1">#REF!</definedName>
    <definedName name="AssetClass" hidden="1">#REF!</definedName>
    <definedName name="AssetDesc" localSheetId="0" hidden="1">#REF!</definedName>
    <definedName name="AssetDesc" hidden="1">#REF!</definedName>
    <definedName name="b" localSheetId="1" hidden="1">{#N/A,#N/A,FALSE,"DI 2 YEAR MASTER SCHEDULE"}</definedName>
    <definedName name="b" localSheetId="0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0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0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0" hidden="1">{#N/A,#N/A,FALSE,"PRJCTED QTRLY QTY's"}</definedName>
    <definedName name="bbbbbb" hidden="1">{#N/A,#N/A,FALSE,"PRJCTED QTRLY QTY's"}</definedName>
    <definedName name="BExEZ4HBCC06708765M8A06KCR7P" hidden="1">#N/A</definedName>
    <definedName name="BLPH1" localSheetId="0" hidden="1">#REF!</definedName>
    <definedName name="BLPH1" hidden="1">#REF!</definedName>
    <definedName name="BLPH10" localSheetId="1" hidden="1">#REF!</definedName>
    <definedName name="BLPH10" localSheetId="0" hidden="1">#REF!</definedName>
    <definedName name="BLPH10" hidden="1">#REF!</definedName>
    <definedName name="BLPH100" localSheetId="1" hidden="1">#REF!</definedName>
    <definedName name="BLPH100" localSheetId="0" hidden="1">#REF!</definedName>
    <definedName name="BLPH100" hidden="1">#REF!</definedName>
    <definedName name="BLPH101" localSheetId="1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37" localSheetId="0" hidden="1">#REF!</definedName>
    <definedName name="BLPH137" hidden="1">#REF!</definedName>
    <definedName name="BLPH138" localSheetId="0" hidden="1">#REF!</definedName>
    <definedName name="BLPH138" hidden="1">#REF!</definedName>
    <definedName name="BLPH139" localSheetId="0" hidden="1">#REF!</definedName>
    <definedName name="BLPH139" hidden="1">#REF!</definedName>
    <definedName name="BLPH14" localSheetId="0" hidden="1">#REF!</definedName>
    <definedName name="BLPH14" hidden="1">#REF!</definedName>
    <definedName name="BLPH140" localSheetId="0" hidden="1">#REF!</definedName>
    <definedName name="BLPH140" hidden="1">#REF!</definedName>
    <definedName name="BLPH141" localSheetId="0" hidden="1">#REF!</definedName>
    <definedName name="BLPH141" hidden="1">#REF!</definedName>
    <definedName name="BLPH142" localSheetId="0" hidden="1">#REF!</definedName>
    <definedName name="BLPH142" hidden="1">#REF!</definedName>
    <definedName name="BLPH143" localSheetId="0" hidden="1">#REF!</definedName>
    <definedName name="BLPH143" hidden="1">#REF!</definedName>
    <definedName name="BLPH144" localSheetId="0" hidden="1">#REF!</definedName>
    <definedName name="BLPH144" hidden="1">#REF!</definedName>
    <definedName name="BLPH145" localSheetId="0" hidden="1">#REF!</definedName>
    <definedName name="BLPH145" hidden="1">#REF!</definedName>
    <definedName name="BLPH146" localSheetId="0" hidden="1">#REF!</definedName>
    <definedName name="BLPH146" hidden="1">#REF!</definedName>
    <definedName name="BLPH147" localSheetId="0" hidden="1">#REF!</definedName>
    <definedName name="BLPH147" hidden="1">#REF!</definedName>
    <definedName name="BLPH148" localSheetId="0" hidden="1">#REF!</definedName>
    <definedName name="BLPH148" hidden="1">#REF!</definedName>
    <definedName name="BLPH149" localSheetId="0" hidden="1">#REF!</definedName>
    <definedName name="BLPH149" hidden="1">#REF!</definedName>
    <definedName name="BLPH15" localSheetId="0" hidden="1">#REF!</definedName>
    <definedName name="BLPH15" hidden="1">#REF!</definedName>
    <definedName name="BLPH150" localSheetId="0" hidden="1">#REF!</definedName>
    <definedName name="BLPH150" hidden="1">#REF!</definedName>
    <definedName name="BLPH151" localSheetId="0" hidden="1">#REF!</definedName>
    <definedName name="BLPH151" hidden="1">#REF!</definedName>
    <definedName name="BLPH152" localSheetId="0" hidden="1">#REF!</definedName>
    <definedName name="BLPH152" hidden="1">#REF!</definedName>
    <definedName name="BLPH153" localSheetId="0" hidden="1">#REF!</definedName>
    <definedName name="BLPH153" hidden="1">#REF!</definedName>
    <definedName name="BLPH154" localSheetId="0" hidden="1">#REF!</definedName>
    <definedName name="BLPH154" hidden="1">#REF!</definedName>
    <definedName name="BLPH155" localSheetId="0" hidden="1">#REF!</definedName>
    <definedName name="BLPH155" hidden="1">#REF!</definedName>
    <definedName name="BLPH156" localSheetId="0" hidden="1">#REF!</definedName>
    <definedName name="BLPH156" hidden="1">#REF!</definedName>
    <definedName name="BLPH157" localSheetId="0" hidden="1">#REF!</definedName>
    <definedName name="BLPH157" hidden="1">#REF!</definedName>
    <definedName name="BLPH158" localSheetId="0" hidden="1">#REF!</definedName>
    <definedName name="BLPH158" hidden="1">#REF!</definedName>
    <definedName name="BLPH159" localSheetId="0" hidden="1">#REF!</definedName>
    <definedName name="BLPH159" hidden="1">#REF!</definedName>
    <definedName name="BLPH16" localSheetId="0" hidden="1">#REF!</definedName>
    <definedName name="BLPH16" hidden="1">#REF!</definedName>
    <definedName name="BLPH160" localSheetId="0" hidden="1">#REF!</definedName>
    <definedName name="BLPH160" hidden="1">#REF!</definedName>
    <definedName name="BLPH161" localSheetId="0" hidden="1">#REF!</definedName>
    <definedName name="BLPH161" hidden="1">#REF!</definedName>
    <definedName name="BLPH162" localSheetId="0" hidden="1">#REF!</definedName>
    <definedName name="BLPH162" hidden="1">#REF!</definedName>
    <definedName name="BLPH163" localSheetId="0" hidden="1">#REF!</definedName>
    <definedName name="BLPH163" hidden="1">#REF!</definedName>
    <definedName name="BLPH164" localSheetId="0" hidden="1">#REF!</definedName>
    <definedName name="BLPH164" hidden="1">#REF!</definedName>
    <definedName name="BLPH165" localSheetId="0" hidden="1">#REF!</definedName>
    <definedName name="BLPH165" hidden="1">#REF!</definedName>
    <definedName name="BLPH166" localSheetId="0" hidden="1">#REF!</definedName>
    <definedName name="BLPH166" hidden="1">#REF!</definedName>
    <definedName name="BLPH167" localSheetId="0" hidden="1">#REF!</definedName>
    <definedName name="BLPH167" hidden="1">#REF!</definedName>
    <definedName name="BLPH168" localSheetId="0" hidden="1">#REF!</definedName>
    <definedName name="BLPH168" hidden="1">#REF!</definedName>
    <definedName name="BLPH169" localSheetId="0" hidden="1">#REF!</definedName>
    <definedName name="BLPH169" hidden="1">#REF!</definedName>
    <definedName name="BLPH17" localSheetId="0" hidden="1">#REF!</definedName>
    <definedName name="BLPH17" hidden="1">#REF!</definedName>
    <definedName name="BLPH170" localSheetId="0" hidden="1">#REF!</definedName>
    <definedName name="BLPH170" hidden="1">#REF!</definedName>
    <definedName name="BLPH171" localSheetId="0" hidden="1">#REF!</definedName>
    <definedName name="BLPH171" hidden="1">#REF!</definedName>
    <definedName name="BLPH172" localSheetId="0" hidden="1">#REF!</definedName>
    <definedName name="BLPH172" hidden="1">#REF!</definedName>
    <definedName name="BLPH173" localSheetId="0" hidden="1">#REF!</definedName>
    <definedName name="BLPH173" hidden="1">#REF!</definedName>
    <definedName name="BLPH174" localSheetId="0" hidden="1">#REF!</definedName>
    <definedName name="BLPH174" hidden="1">#REF!</definedName>
    <definedName name="BLPH175" localSheetId="0" hidden="1">#REF!</definedName>
    <definedName name="BLPH175" hidden="1">#REF!</definedName>
    <definedName name="BLPH176" localSheetId="0" hidden="1">#REF!</definedName>
    <definedName name="BLPH176" hidden="1">#REF!</definedName>
    <definedName name="BLPH177" localSheetId="0" hidden="1">#REF!</definedName>
    <definedName name="BLPH177" hidden="1">#REF!</definedName>
    <definedName name="BLPH178" localSheetId="0" hidden="1">#REF!</definedName>
    <definedName name="BLPH178" hidden="1">#REF!</definedName>
    <definedName name="BLPH179" localSheetId="0" hidden="1">#REF!</definedName>
    <definedName name="BLPH179" hidden="1">#REF!</definedName>
    <definedName name="BLPH18" localSheetId="0" hidden="1">#REF!</definedName>
    <definedName name="BLPH18" hidden="1">#REF!</definedName>
    <definedName name="BLPH180" localSheetId="0" hidden="1">#REF!</definedName>
    <definedName name="BLPH180" hidden="1">#REF!</definedName>
    <definedName name="BLPH181" localSheetId="0" hidden="1">#REF!</definedName>
    <definedName name="BLPH181" hidden="1">#REF!</definedName>
    <definedName name="BLPH182" localSheetId="0" hidden="1">#REF!</definedName>
    <definedName name="BLPH182" hidden="1">#REF!</definedName>
    <definedName name="BLPH183" localSheetId="0" hidden="1">#REF!</definedName>
    <definedName name="BLPH183" hidden="1">#REF!</definedName>
    <definedName name="BLPH184" localSheetId="0" hidden="1">#REF!</definedName>
    <definedName name="BLPH184" hidden="1">#REF!</definedName>
    <definedName name="BLPH185" localSheetId="0" hidden="1">#REF!</definedName>
    <definedName name="BLPH185" hidden="1">#REF!</definedName>
    <definedName name="BLPH186" localSheetId="0" hidden="1">#REF!</definedName>
    <definedName name="BLPH186" hidden="1">#REF!</definedName>
    <definedName name="BLPH187" localSheetId="0" hidden="1">#REF!</definedName>
    <definedName name="BLPH187" hidden="1">#REF!</definedName>
    <definedName name="BLPH188" localSheetId="0" hidden="1">#REF!</definedName>
    <definedName name="BLPH188" hidden="1">#REF!</definedName>
    <definedName name="BLPH189" localSheetId="0" hidden="1">#REF!</definedName>
    <definedName name="BLPH189" hidden="1">#REF!</definedName>
    <definedName name="BLPH19" localSheetId="0" hidden="1">#REF!</definedName>
    <definedName name="BLPH19" hidden="1">#REF!</definedName>
    <definedName name="BLPH190" localSheetId="0" hidden="1">#REF!</definedName>
    <definedName name="BLPH190" hidden="1">#REF!</definedName>
    <definedName name="BLPH191" localSheetId="0" hidden="1">#REF!</definedName>
    <definedName name="BLPH191" hidden="1">#REF!</definedName>
    <definedName name="BLPH192" localSheetId="0" hidden="1">#REF!</definedName>
    <definedName name="BLPH192" hidden="1">#REF!</definedName>
    <definedName name="BLPH193" localSheetId="0" hidden="1">#REF!</definedName>
    <definedName name="BLPH193" hidden="1">#REF!</definedName>
    <definedName name="BLPH194" localSheetId="0" hidden="1">#REF!</definedName>
    <definedName name="BLPH194" hidden="1">#REF!</definedName>
    <definedName name="BLPH195" localSheetId="0" hidden="1">#REF!</definedName>
    <definedName name="BLPH195" hidden="1">#REF!</definedName>
    <definedName name="BLPH196" localSheetId="0" hidden="1">#REF!</definedName>
    <definedName name="BLPH196" hidden="1">#REF!</definedName>
    <definedName name="BLPH197" localSheetId="0" hidden="1">#REF!</definedName>
    <definedName name="BLPH197" hidden="1">#REF!</definedName>
    <definedName name="BLPH198" localSheetId="0" hidden="1">#REF!</definedName>
    <definedName name="BLPH198" hidden="1">#REF!</definedName>
    <definedName name="BLPH199" localSheetId="0" hidden="1">#REF!</definedName>
    <definedName name="BLPH199" hidden="1">#REF!</definedName>
    <definedName name="BLPH2" localSheetId="0" hidden="1">#REF!</definedName>
    <definedName name="BLPH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00" localSheetId="1" hidden="1">#REF!</definedName>
    <definedName name="BLPH200" localSheetId="0" hidden="1">#REF!</definedName>
    <definedName name="BLPH200" hidden="1">#REF!</definedName>
    <definedName name="BLPH201" localSheetId="1" hidden="1">#REF!</definedName>
    <definedName name="BLPH201" localSheetId="0" hidden="1">#REF!</definedName>
    <definedName name="BLPH201" hidden="1">#REF!</definedName>
    <definedName name="BLPH202" localSheetId="0" hidden="1">#REF!</definedName>
    <definedName name="BLPH202" hidden="1">#REF!</definedName>
    <definedName name="BLPH203" localSheetId="0" hidden="1">#REF!</definedName>
    <definedName name="BLPH203" hidden="1">#REF!</definedName>
    <definedName name="BLPH204" localSheetId="0" hidden="1">#REF!</definedName>
    <definedName name="BLPH204" hidden="1">#REF!</definedName>
    <definedName name="BLPH205" localSheetId="0" hidden="1">#REF!</definedName>
    <definedName name="BLPH205" hidden="1">#REF!</definedName>
    <definedName name="BLPH206" localSheetId="0" hidden="1">#REF!</definedName>
    <definedName name="BLPH206" hidden="1">#REF!</definedName>
    <definedName name="BLPH207" localSheetId="0" hidden="1">#REF!</definedName>
    <definedName name="BLPH207" hidden="1">#REF!</definedName>
    <definedName name="BLPH208" localSheetId="0" hidden="1">#REF!</definedName>
    <definedName name="BLPH208" hidden="1">#REF!</definedName>
    <definedName name="BLPH209" localSheetId="0" hidden="1">#REF!</definedName>
    <definedName name="BLPH209" hidden="1">#REF!</definedName>
    <definedName name="BLPH21" localSheetId="0" hidden="1">#REF!</definedName>
    <definedName name="BLPH21" hidden="1">#REF!</definedName>
    <definedName name="BLPH210" localSheetId="1" hidden="1">#REF!</definedName>
    <definedName name="BLPH210" localSheetId="0" hidden="1">#REF!</definedName>
    <definedName name="BLPH210" hidden="1">#REF!</definedName>
    <definedName name="BLPH211" localSheetId="1" hidden="1">#REF!</definedName>
    <definedName name="BLPH211" localSheetId="0" hidden="1">#REF!</definedName>
    <definedName name="BLPH211" hidden="1">#REF!</definedName>
    <definedName name="BLPH212" localSheetId="1" hidden="1">#REF!</definedName>
    <definedName name="BLPH212" localSheetId="0" hidden="1">#REF!</definedName>
    <definedName name="BLPH212" hidden="1">#REF!</definedName>
    <definedName name="BLPH213" localSheetId="0" hidden="1">#REF!</definedName>
    <definedName name="BLPH213" hidden="1">#REF!</definedName>
    <definedName name="BLPH214" localSheetId="0" hidden="1">#REF!</definedName>
    <definedName name="BLPH214" hidden="1">#REF!</definedName>
    <definedName name="BLPH215" localSheetId="0" hidden="1">#REF!</definedName>
    <definedName name="BLPH215" hidden="1">#REF!</definedName>
    <definedName name="BLPH216" localSheetId="0" hidden="1">#REF!</definedName>
    <definedName name="BLPH216" hidden="1">#REF!</definedName>
    <definedName name="BLPH217" localSheetId="0" hidden="1">#REF!</definedName>
    <definedName name="BLPH217" hidden="1">#REF!</definedName>
    <definedName name="BLPH218" localSheetId="0" hidden="1">#REF!</definedName>
    <definedName name="BLPH218" hidden="1">#REF!</definedName>
    <definedName name="BLPH219" localSheetId="0" hidden="1">#REF!</definedName>
    <definedName name="BLPH219" hidden="1">#REF!</definedName>
    <definedName name="BLPH22" localSheetId="0" hidden="1">#REF!</definedName>
    <definedName name="BLPH22" hidden="1">#REF!</definedName>
    <definedName name="BLPH220" localSheetId="1" hidden="1">#REF!</definedName>
    <definedName name="BLPH220" localSheetId="0" hidden="1">#REF!</definedName>
    <definedName name="BLPH220" hidden="1">#REF!</definedName>
    <definedName name="BLPH221" localSheetId="1" hidden="1">#REF!</definedName>
    <definedName name="BLPH221" localSheetId="0" hidden="1">#REF!</definedName>
    <definedName name="BLPH221" hidden="1">#REF!</definedName>
    <definedName name="BLPH222" localSheetId="1" hidden="1">#REF!</definedName>
    <definedName name="BLPH222" localSheetId="0" hidden="1">#REF!</definedName>
    <definedName name="BLPH222" hidden="1">#REF!</definedName>
    <definedName name="BLPH223" localSheetId="0" hidden="1">#REF!</definedName>
    <definedName name="BLPH223" hidden="1">#REF!</definedName>
    <definedName name="BLPH224" localSheetId="0" hidden="1">#REF!</definedName>
    <definedName name="BLPH224" hidden="1">#REF!</definedName>
    <definedName name="BLPH225" localSheetId="0" hidden="1">#REF!</definedName>
    <definedName name="BLPH225" hidden="1">#REF!</definedName>
    <definedName name="BLPH226" localSheetId="0" hidden="1">#REF!</definedName>
    <definedName name="BLPH226" hidden="1">#REF!</definedName>
    <definedName name="BLPH227" localSheetId="0" hidden="1">#REF!</definedName>
    <definedName name="BLPH227" hidden="1">#REF!</definedName>
    <definedName name="BLPH228" localSheetId="0" hidden="1">#REF!</definedName>
    <definedName name="BLPH228" hidden="1">#REF!</definedName>
    <definedName name="BLPH229" localSheetId="0" hidden="1">#REF!</definedName>
    <definedName name="BLPH229" hidden="1">#REF!</definedName>
    <definedName name="BLPH23" localSheetId="0" hidden="1">#REF!</definedName>
    <definedName name="BLPH23" hidden="1">#REF!</definedName>
    <definedName name="BLPH230" localSheetId="1" hidden="1">#REF!</definedName>
    <definedName name="BLPH230" localSheetId="0" hidden="1">#REF!</definedName>
    <definedName name="BLPH230" hidden="1">#REF!</definedName>
    <definedName name="BLPH231" localSheetId="1" hidden="1">#REF!</definedName>
    <definedName name="BLPH231" localSheetId="0" hidden="1">#REF!</definedName>
    <definedName name="BLPH231" hidden="1">#REF!</definedName>
    <definedName name="BLPH232" localSheetId="1" hidden="1">#REF!</definedName>
    <definedName name="BLPH232" localSheetId="0" hidden="1">#REF!</definedName>
    <definedName name="BLPH232" hidden="1">#REF!</definedName>
    <definedName name="BLPH233" localSheetId="0" hidden="1">#REF!</definedName>
    <definedName name="BLPH233" hidden="1">#REF!</definedName>
    <definedName name="BLPH234" localSheetId="0" hidden="1">#REF!</definedName>
    <definedName name="BLPH234" hidden="1">#REF!</definedName>
    <definedName name="BLPH235" localSheetId="0" hidden="1">#REF!</definedName>
    <definedName name="BLPH235" hidden="1">#REF!</definedName>
    <definedName name="BLPH236" localSheetId="0" hidden="1">#REF!</definedName>
    <definedName name="BLPH236" hidden="1">#REF!</definedName>
    <definedName name="BLPH237" localSheetId="0" hidden="1">#REF!</definedName>
    <definedName name="BLPH237" hidden="1">#REF!</definedName>
    <definedName name="BLPH238" localSheetId="0" hidden="1">#REF!</definedName>
    <definedName name="BLPH238" hidden="1">#REF!</definedName>
    <definedName name="BLPH239" localSheetId="0" hidden="1">#REF!</definedName>
    <definedName name="BLPH239" hidden="1">#REF!</definedName>
    <definedName name="BLPH24" localSheetId="0" hidden="1">#REF!</definedName>
    <definedName name="BLPH24" hidden="1">#REF!</definedName>
    <definedName name="BLPH240" localSheetId="1" hidden="1">#REF!</definedName>
    <definedName name="BLPH240" localSheetId="0" hidden="1">#REF!</definedName>
    <definedName name="BLPH240" hidden="1">#REF!</definedName>
    <definedName name="BLPH241" localSheetId="1" hidden="1">#REF!</definedName>
    <definedName name="BLPH241" localSheetId="0" hidden="1">#REF!</definedName>
    <definedName name="BLPH241" hidden="1">#REF!</definedName>
    <definedName name="BLPH242" localSheetId="1" hidden="1">#REF!</definedName>
    <definedName name="BLPH242" localSheetId="0" hidden="1">#REF!</definedName>
    <definedName name="BLPH242" hidden="1">#REF!</definedName>
    <definedName name="BLPH243" localSheetId="0" hidden="1">#REF!</definedName>
    <definedName name="BLPH243" hidden="1">#REF!</definedName>
    <definedName name="BLPH244" localSheetId="0" hidden="1">#REF!</definedName>
    <definedName name="BLPH244" hidden="1">#REF!</definedName>
    <definedName name="BLPH245" localSheetId="0" hidden="1">#REF!</definedName>
    <definedName name="BLPH245" hidden="1">#REF!</definedName>
    <definedName name="BLPH246" localSheetId="0" hidden="1">#REF!</definedName>
    <definedName name="BLPH246" hidden="1">#REF!</definedName>
    <definedName name="BLPH247" localSheetId="0" hidden="1">#REF!</definedName>
    <definedName name="BLPH247" hidden="1">#REF!</definedName>
    <definedName name="BLPH248" localSheetId="0" hidden="1">#REF!</definedName>
    <definedName name="BLPH248" hidden="1">#REF!</definedName>
    <definedName name="BLPH249" localSheetId="0" hidden="1">#REF!</definedName>
    <definedName name="BLPH249" hidden="1">#REF!</definedName>
    <definedName name="BLPH25" localSheetId="0" hidden="1">#REF!</definedName>
    <definedName name="BLPH25" hidden="1">#REF!</definedName>
    <definedName name="BLPH250" localSheetId="1" hidden="1">#REF!</definedName>
    <definedName name="BLPH250" localSheetId="0" hidden="1">#REF!</definedName>
    <definedName name="BLPH250" hidden="1">#REF!</definedName>
    <definedName name="BLPH251" localSheetId="1" hidden="1">#REF!</definedName>
    <definedName name="BLPH251" localSheetId="0" hidden="1">#REF!</definedName>
    <definedName name="BLPH251" hidden="1">#REF!</definedName>
    <definedName name="BLPH252" localSheetId="1" hidden="1">#REF!</definedName>
    <definedName name="BLPH252" localSheetId="0" hidden="1">#REF!</definedName>
    <definedName name="BLPH252" hidden="1">#REF!</definedName>
    <definedName name="BLPH253" localSheetId="0" hidden="1">#REF!</definedName>
    <definedName name="BLPH253" hidden="1">#REF!</definedName>
    <definedName name="BLPH254" localSheetId="0" hidden="1">#REF!</definedName>
    <definedName name="BLPH254" hidden="1">#REF!</definedName>
    <definedName name="BLPH255" localSheetId="0" hidden="1">#REF!</definedName>
    <definedName name="BLPH255" hidden="1">#REF!</definedName>
    <definedName name="BLPH256" localSheetId="0" hidden="1">#REF!</definedName>
    <definedName name="BLPH256" hidden="1">#REF!</definedName>
    <definedName name="BLPH257" localSheetId="0" hidden="1">#REF!</definedName>
    <definedName name="BLPH257" hidden="1">#REF!</definedName>
    <definedName name="BLPH258" localSheetId="0" hidden="1">#REF!</definedName>
    <definedName name="BLPH258" hidden="1">#REF!</definedName>
    <definedName name="BLPH259" localSheetId="0" hidden="1">#REF!</definedName>
    <definedName name="BLPH259" hidden="1">#REF!</definedName>
    <definedName name="BLPH26" localSheetId="0" hidden="1">#REF!</definedName>
    <definedName name="BLPH26" hidden="1">#REF!</definedName>
    <definedName name="BLPH260" localSheetId="1" hidden="1">#REF!</definedName>
    <definedName name="BLPH260" localSheetId="0" hidden="1">#REF!</definedName>
    <definedName name="BLPH260" hidden="1">#REF!</definedName>
    <definedName name="BLPH261" localSheetId="1" hidden="1">#REF!</definedName>
    <definedName name="BLPH261" localSheetId="0" hidden="1">#REF!</definedName>
    <definedName name="BLPH261" hidden="1">#REF!</definedName>
    <definedName name="BLPH262" localSheetId="1" hidden="1">#REF!</definedName>
    <definedName name="BLPH262" localSheetId="0" hidden="1">#REF!</definedName>
    <definedName name="BLPH262" hidden="1">#REF!</definedName>
    <definedName name="BLPH263" localSheetId="0" hidden="1">#REF!</definedName>
    <definedName name="BLPH263" hidden="1">#REF!</definedName>
    <definedName name="BLPH264" localSheetId="0" hidden="1">#REF!</definedName>
    <definedName name="BLPH264" hidden="1">#REF!</definedName>
    <definedName name="BLPH265" localSheetId="0" hidden="1">#REF!</definedName>
    <definedName name="BLPH265" hidden="1">#REF!</definedName>
    <definedName name="BLPH266" localSheetId="0" hidden="1">#REF!</definedName>
    <definedName name="BLPH266" hidden="1">#REF!</definedName>
    <definedName name="BLPH267" localSheetId="0" hidden="1">#REF!</definedName>
    <definedName name="BLPH267" hidden="1">#REF!</definedName>
    <definedName name="BLPH268" localSheetId="0" hidden="1">#REF!</definedName>
    <definedName name="BLPH268" hidden="1">#REF!</definedName>
    <definedName name="BLPH269" localSheetId="0" hidden="1">#REF!</definedName>
    <definedName name="BLPH269" hidden="1">#REF!</definedName>
    <definedName name="BLPH27" localSheetId="0" hidden="1">#REF!</definedName>
    <definedName name="BLPH27" hidden="1">#REF!</definedName>
    <definedName name="BLPH270" localSheetId="1" hidden="1">#REF!</definedName>
    <definedName name="BLPH270" localSheetId="0" hidden="1">#REF!</definedName>
    <definedName name="BLPH270" hidden="1">#REF!</definedName>
    <definedName name="BLPH271" localSheetId="1" hidden="1">#REF!</definedName>
    <definedName name="BLPH271" localSheetId="0" hidden="1">#REF!</definedName>
    <definedName name="BLPH271" hidden="1">#REF!</definedName>
    <definedName name="BLPH272" localSheetId="1" hidden="1">#REF!</definedName>
    <definedName name="BLPH272" localSheetId="0" hidden="1">#REF!</definedName>
    <definedName name="BLPH272" hidden="1">#REF!</definedName>
    <definedName name="BLPH273" localSheetId="0" hidden="1">#REF!</definedName>
    <definedName name="BLPH273" hidden="1">#REF!</definedName>
    <definedName name="BLPH274" localSheetId="0" hidden="1">#REF!</definedName>
    <definedName name="BLPH274" hidden="1">#REF!</definedName>
    <definedName name="BLPH275" localSheetId="0" hidden="1">#REF!</definedName>
    <definedName name="BLPH275" hidden="1">#REF!</definedName>
    <definedName name="BLPH276" localSheetId="0" hidden="1">#REF!</definedName>
    <definedName name="BLPH276" hidden="1">#REF!</definedName>
    <definedName name="BLPH277" localSheetId="0" hidden="1">#REF!</definedName>
    <definedName name="BLPH277" hidden="1">#REF!</definedName>
    <definedName name="BLPH278" localSheetId="0" hidden="1">#REF!</definedName>
    <definedName name="BLPH278" hidden="1">#REF!</definedName>
    <definedName name="BLPH279" localSheetId="0" hidden="1">#REF!</definedName>
    <definedName name="BLPH279" hidden="1">#REF!</definedName>
    <definedName name="BLPH28" localSheetId="0" hidden="1">#REF!</definedName>
    <definedName name="BLPH28" hidden="1">#REF!</definedName>
    <definedName name="BLPH280" localSheetId="1" hidden="1">#REF!</definedName>
    <definedName name="BLPH280" localSheetId="0" hidden="1">#REF!</definedName>
    <definedName name="BLPH280" hidden="1">#REF!</definedName>
    <definedName name="BLPH281" localSheetId="1" hidden="1">#REF!</definedName>
    <definedName name="BLPH281" localSheetId="0" hidden="1">#REF!</definedName>
    <definedName name="BLPH281" hidden="1">#REF!</definedName>
    <definedName name="BLPH282" localSheetId="1" hidden="1">#REF!</definedName>
    <definedName name="BLPH282" localSheetId="0" hidden="1">#REF!</definedName>
    <definedName name="BLPH282" hidden="1">#REF!</definedName>
    <definedName name="BLPH283" localSheetId="0" hidden="1">#REF!</definedName>
    <definedName name="BLPH283" hidden="1">#REF!</definedName>
    <definedName name="BLPH284" localSheetId="0" hidden="1">#REF!</definedName>
    <definedName name="BLPH284" hidden="1">#REF!</definedName>
    <definedName name="BLPH285" localSheetId="0" hidden="1">#REF!</definedName>
    <definedName name="BLPH285" hidden="1">#REF!</definedName>
    <definedName name="BLPH286" localSheetId="0" hidden="1">#REF!</definedName>
    <definedName name="BLPH286" hidden="1">#REF!</definedName>
    <definedName name="BLPH287" localSheetId="0" hidden="1">#REF!</definedName>
    <definedName name="BLPH287" hidden="1">#REF!</definedName>
    <definedName name="BLPH288" localSheetId="0" hidden="1">#REF!</definedName>
    <definedName name="BLPH288" hidden="1">#REF!</definedName>
    <definedName name="BLPH289" localSheetId="0" hidden="1">#REF!</definedName>
    <definedName name="BLPH289" hidden="1">#REF!</definedName>
    <definedName name="BLPH29" localSheetId="0" hidden="1">#REF!</definedName>
    <definedName name="BLPH29" hidden="1">#REF!</definedName>
    <definedName name="BLPH290" localSheetId="1" hidden="1">#REF!</definedName>
    <definedName name="BLPH290" localSheetId="0" hidden="1">#REF!</definedName>
    <definedName name="BLPH290" hidden="1">#REF!</definedName>
    <definedName name="BLPH291" localSheetId="1" hidden="1">#REF!</definedName>
    <definedName name="BLPH291" localSheetId="0" hidden="1">#REF!</definedName>
    <definedName name="BLPH291" hidden="1">#REF!</definedName>
    <definedName name="BLPH292" localSheetId="1" hidden="1">#REF!</definedName>
    <definedName name="BLPH292" localSheetId="0" hidden="1">#REF!</definedName>
    <definedName name="BLPH292" hidden="1">#REF!</definedName>
    <definedName name="BLPH293" localSheetId="0" hidden="1">#REF!</definedName>
    <definedName name="BLPH293" hidden="1">#REF!</definedName>
    <definedName name="BLPH294" localSheetId="0" hidden="1">#REF!</definedName>
    <definedName name="BLPH294" hidden="1">#REF!</definedName>
    <definedName name="BLPH295" localSheetId="0" hidden="1">#REF!</definedName>
    <definedName name="BLPH295" hidden="1">#REF!</definedName>
    <definedName name="BLPH296" localSheetId="0" hidden="1">#REF!</definedName>
    <definedName name="BLPH296" hidden="1">#REF!</definedName>
    <definedName name="BLPH297" localSheetId="0" hidden="1">#REF!</definedName>
    <definedName name="BLPH297" hidden="1">#REF!</definedName>
    <definedName name="BLPH298" localSheetId="0" hidden="1">#REF!</definedName>
    <definedName name="BLPH298" hidden="1">#REF!</definedName>
    <definedName name="BLPH299" localSheetId="0" hidden="1">#REF!</definedName>
    <definedName name="BLPH29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00" localSheetId="1" hidden="1">#REF!</definedName>
    <definedName name="BLPH300" localSheetId="0" hidden="1">#REF!</definedName>
    <definedName name="BLPH300" hidden="1">#REF!</definedName>
    <definedName name="BLPH301" localSheetId="1" hidden="1">#REF!</definedName>
    <definedName name="BLPH301" localSheetId="0" hidden="1">#REF!</definedName>
    <definedName name="BLPH301" hidden="1">#REF!</definedName>
    <definedName name="BLPH302" localSheetId="1" hidden="1">#REF!</definedName>
    <definedName name="BLPH302" localSheetId="0" hidden="1">#REF!</definedName>
    <definedName name="BLPH302" hidden="1">#REF!</definedName>
    <definedName name="BLPH303" localSheetId="0" hidden="1">#REF!</definedName>
    <definedName name="BLPH303" hidden="1">#REF!</definedName>
    <definedName name="BLPH304" localSheetId="0" hidden="1">#REF!</definedName>
    <definedName name="BLPH304" hidden="1">#REF!</definedName>
    <definedName name="BLPH305" localSheetId="0" hidden="1">#REF!</definedName>
    <definedName name="BLPH305" hidden="1">#REF!</definedName>
    <definedName name="BLPH306" localSheetId="0" hidden="1">#REF!</definedName>
    <definedName name="BLPH306" hidden="1">#REF!</definedName>
    <definedName name="BLPH307" localSheetId="0" hidden="1">#REF!</definedName>
    <definedName name="BLPH307" hidden="1">#REF!</definedName>
    <definedName name="BLPH308" localSheetId="0" hidden="1">#REF!</definedName>
    <definedName name="BLPH308" hidden="1">#REF!</definedName>
    <definedName name="BLPH309" localSheetId="0" hidden="1">#REF!</definedName>
    <definedName name="BLPH309" hidden="1">#REF!</definedName>
    <definedName name="BLPH31" localSheetId="0" hidden="1">#REF!</definedName>
    <definedName name="BLPH31" hidden="1">#REF!</definedName>
    <definedName name="BLPH310" localSheetId="1" hidden="1">#REF!</definedName>
    <definedName name="BLPH310" localSheetId="0" hidden="1">#REF!</definedName>
    <definedName name="BLPH310" hidden="1">#REF!</definedName>
    <definedName name="BLPH311" localSheetId="1" hidden="1">#REF!</definedName>
    <definedName name="BLPH311" localSheetId="0" hidden="1">#REF!</definedName>
    <definedName name="BLPH311" hidden="1">#REF!</definedName>
    <definedName name="BLPH312" localSheetId="1" hidden="1">#REF!</definedName>
    <definedName name="BLPH312" localSheetId="0" hidden="1">#REF!</definedName>
    <definedName name="BLPH312" hidden="1">#REF!</definedName>
    <definedName name="BLPH313" localSheetId="0" hidden="1">#REF!</definedName>
    <definedName name="BLPH313" hidden="1">#REF!</definedName>
    <definedName name="BLPH314" localSheetId="0" hidden="1">#REF!</definedName>
    <definedName name="BLPH314" hidden="1">#REF!</definedName>
    <definedName name="BLPH315" localSheetId="0" hidden="1">#REF!</definedName>
    <definedName name="BLPH315" hidden="1">#REF!</definedName>
    <definedName name="BLPH316" localSheetId="0" hidden="1">#REF!</definedName>
    <definedName name="BLPH316" hidden="1">#REF!</definedName>
    <definedName name="BLPH317" localSheetId="0" hidden="1">#REF!</definedName>
    <definedName name="BLPH317" hidden="1">#REF!</definedName>
    <definedName name="BLPH318" localSheetId="0" hidden="1">#REF!</definedName>
    <definedName name="BLPH318" hidden="1">#REF!</definedName>
    <definedName name="BLPH319" localSheetId="0" hidden="1">#REF!</definedName>
    <definedName name="BLPH319" hidden="1">#REF!</definedName>
    <definedName name="BLPH32" localSheetId="0" hidden="1">#REF!</definedName>
    <definedName name="BLPH32" hidden="1">#REF!</definedName>
    <definedName name="BLPH320" localSheetId="1" hidden="1">#REF!</definedName>
    <definedName name="BLPH320" localSheetId="0" hidden="1">#REF!</definedName>
    <definedName name="BLPH320" hidden="1">#REF!</definedName>
    <definedName name="BLPH321" localSheetId="1" hidden="1">#REF!</definedName>
    <definedName name="BLPH321" localSheetId="0" hidden="1">#REF!</definedName>
    <definedName name="BLPH321" hidden="1">#REF!</definedName>
    <definedName name="BLPH322" localSheetId="1" hidden="1">#REF!</definedName>
    <definedName name="BLPH322" localSheetId="0" hidden="1">#REF!</definedName>
    <definedName name="BLPH322" hidden="1">#REF!</definedName>
    <definedName name="BLPH323" localSheetId="0" hidden="1">#REF!</definedName>
    <definedName name="BLPH323" hidden="1">#REF!</definedName>
    <definedName name="BLPH324" localSheetId="0" hidden="1">#REF!</definedName>
    <definedName name="BLPH324" hidden="1">#REF!</definedName>
    <definedName name="BLPH325" localSheetId="0" hidden="1">#REF!</definedName>
    <definedName name="BLPH325" hidden="1">#REF!</definedName>
    <definedName name="BLPH326" localSheetId="0" hidden="1">#REF!</definedName>
    <definedName name="BLPH326" hidden="1">#REF!</definedName>
    <definedName name="BLPH327" localSheetId="0" hidden="1">#REF!</definedName>
    <definedName name="BLPH327" hidden="1">#REF!</definedName>
    <definedName name="BLPH328" localSheetId="0" hidden="1">#REF!</definedName>
    <definedName name="BLPH328" hidden="1">#REF!</definedName>
    <definedName name="BLPH329" localSheetId="0" hidden="1">#REF!</definedName>
    <definedName name="BLPH329" hidden="1">#REF!</definedName>
    <definedName name="BLPH33" localSheetId="0" hidden="1">#REF!</definedName>
    <definedName name="BLPH33" hidden="1">#REF!</definedName>
    <definedName name="BLPH330" localSheetId="1" hidden="1">#REF!</definedName>
    <definedName name="BLPH330" localSheetId="0" hidden="1">#REF!</definedName>
    <definedName name="BLPH330" hidden="1">#REF!</definedName>
    <definedName name="BLPH331" localSheetId="1" hidden="1">#REF!</definedName>
    <definedName name="BLPH331" localSheetId="0" hidden="1">#REF!</definedName>
    <definedName name="BLPH331" hidden="1">#REF!</definedName>
    <definedName name="BLPH332" localSheetId="1" hidden="1">#REF!</definedName>
    <definedName name="BLPH332" localSheetId="0" hidden="1">#REF!</definedName>
    <definedName name="BLPH332" hidden="1">#REF!</definedName>
    <definedName name="BLPH333" localSheetId="0" hidden="1">#REF!</definedName>
    <definedName name="BLPH333" hidden="1">#REF!</definedName>
    <definedName name="BLPH334" localSheetId="0" hidden="1">#REF!</definedName>
    <definedName name="BLPH334" hidden="1">#REF!</definedName>
    <definedName name="BLPH335" localSheetId="0" hidden="1">#REF!</definedName>
    <definedName name="BLPH335" hidden="1">#REF!</definedName>
    <definedName name="BLPH336" localSheetId="0" hidden="1">#REF!</definedName>
    <definedName name="BLPH336" hidden="1">#REF!</definedName>
    <definedName name="BLPH337" localSheetId="0" hidden="1">#REF!</definedName>
    <definedName name="BLPH337" hidden="1">#REF!</definedName>
    <definedName name="BLPH338" localSheetId="0" hidden="1">#REF!</definedName>
    <definedName name="BLPH338" hidden="1">#REF!</definedName>
    <definedName name="BLPH339" localSheetId="0" hidden="1">#REF!</definedName>
    <definedName name="BLPH339" hidden="1">#REF!</definedName>
    <definedName name="BLPH34" localSheetId="0" hidden="1">#REF!</definedName>
    <definedName name="BLPH34" hidden="1">#REF!</definedName>
    <definedName name="BLPH340" localSheetId="1" hidden="1">#REF!</definedName>
    <definedName name="BLPH340" localSheetId="0" hidden="1">#REF!</definedName>
    <definedName name="BLPH340" hidden="1">#REF!</definedName>
    <definedName name="BLPH341" localSheetId="1" hidden="1">#REF!</definedName>
    <definedName name="BLPH341" localSheetId="0" hidden="1">#REF!</definedName>
    <definedName name="BLPH341" hidden="1">#REF!</definedName>
    <definedName name="BLPH342" localSheetId="1" hidden="1">#REF!</definedName>
    <definedName name="BLPH342" localSheetId="0" hidden="1">#REF!</definedName>
    <definedName name="BLPH342" hidden="1">#REF!</definedName>
    <definedName name="BLPH343" localSheetId="0" hidden="1">#REF!</definedName>
    <definedName name="BLPH343" hidden="1">#REF!</definedName>
    <definedName name="BLPH344" localSheetId="0" hidden="1">#REF!</definedName>
    <definedName name="BLPH344" hidden="1">#REF!</definedName>
    <definedName name="BLPH345" localSheetId="0" hidden="1">#REF!</definedName>
    <definedName name="BLPH345" hidden="1">#REF!</definedName>
    <definedName name="BLPH346" localSheetId="0" hidden="1">#REF!</definedName>
    <definedName name="BLPH346" hidden="1">#REF!</definedName>
    <definedName name="BLPH347" localSheetId="0" hidden="1">#REF!</definedName>
    <definedName name="BLPH347" hidden="1">#REF!</definedName>
    <definedName name="BLPH348" localSheetId="0" hidden="1">#REF!</definedName>
    <definedName name="BLPH348" hidden="1">#REF!</definedName>
    <definedName name="BLPH349" localSheetId="0" hidden="1">#REF!</definedName>
    <definedName name="BLPH349" hidden="1">#REF!</definedName>
    <definedName name="BLPH35" localSheetId="0" hidden="1">#REF!</definedName>
    <definedName name="BLPH35" hidden="1">#REF!</definedName>
    <definedName name="BLPH350" localSheetId="1" hidden="1">#REF!</definedName>
    <definedName name="BLPH350" localSheetId="0" hidden="1">#REF!</definedName>
    <definedName name="BLPH350" hidden="1">#REF!</definedName>
    <definedName name="BLPH351" localSheetId="1" hidden="1">#REF!</definedName>
    <definedName name="BLPH351" localSheetId="0" hidden="1">#REF!</definedName>
    <definedName name="BLPH351" hidden="1">#REF!</definedName>
    <definedName name="BLPH352" localSheetId="1" hidden="1">#REF!</definedName>
    <definedName name="BLPH352" localSheetId="0" hidden="1">#REF!</definedName>
    <definedName name="BLPH352" hidden="1">#REF!</definedName>
    <definedName name="BLPH353" localSheetId="0" hidden="1">#REF!</definedName>
    <definedName name="BLPH353" hidden="1">#REF!</definedName>
    <definedName name="BLPH354" localSheetId="0" hidden="1">#REF!</definedName>
    <definedName name="BLPH354" hidden="1">#REF!</definedName>
    <definedName name="BLPH355" localSheetId="0" hidden="1">#REF!</definedName>
    <definedName name="BLPH355" hidden="1">#REF!</definedName>
    <definedName name="BLPH356" localSheetId="0" hidden="1">#REF!</definedName>
    <definedName name="BLPH356" hidden="1">#REF!</definedName>
    <definedName name="BLPH357" localSheetId="0" hidden="1">#REF!</definedName>
    <definedName name="BLPH357" hidden="1">#REF!</definedName>
    <definedName name="BLPH358" localSheetId="0" hidden="1">#REF!</definedName>
    <definedName name="BLPH358" hidden="1">#REF!</definedName>
    <definedName name="BLPH359" localSheetId="0" hidden="1">#REF!</definedName>
    <definedName name="BLPH359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1" hidden="1">#REF!</definedName>
    <definedName name="BLPH50" localSheetId="0" hidden="1">#REF!</definedName>
    <definedName name="BLPH50" hidden="1">#REF!</definedName>
    <definedName name="BLPH51" localSheetId="1" hidden="1">#REF!</definedName>
    <definedName name="BLPH51" localSheetId="0" hidden="1">#REF!</definedName>
    <definedName name="BLPH51" hidden="1">#REF!</definedName>
    <definedName name="BLPH52" localSheetId="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wvu.CapersView." localSheetId="0" hidden="1">#REF!</definedName>
    <definedName name="Cwvu.CapersView." hidden="1">#REF!</definedName>
    <definedName name="Cwvu.Japan_Capers_Ed_Pub." localSheetId="0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0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0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0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0" hidden="1">{#N/A,#N/A,FALSE,"DI 2 YEAR MASTER SCHEDULE"}</definedName>
    <definedName name="gjk" hidden="1">{#N/A,#N/A,FALSE,"DI 2 YEAR MASTER SCHEDULE"}</definedName>
    <definedName name="gwge" localSheetId="0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0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D" localSheetId="1" hidden="1">"3d7162db-231c-4fa3-93d1-339b8771b2c6"</definedName>
    <definedName name="ID" localSheetId="0" hidden="1">"c27503c2-cd61-4b58-81df-cc7d83008ed9"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0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0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0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0" hidden="1">{#N/A,#N/A,FALSE,"PRJCTED MNTHLY QTY's"}</definedName>
    <definedName name="qs" hidden="1">{#N/A,#N/A,FALSE,"PRJCTED MNTHLY QTY's"}</definedName>
    <definedName name="ReOpenerOutputs" localSheetId="0">#REF!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0" hidden="1">#REF!</definedName>
    <definedName name="Rwvu.CapersView." hidden="1">#REF!</definedName>
    <definedName name="Rwvu.Japan_Capers_Ed_Pub." localSheetId="0" hidden="1">#REF!</definedName>
    <definedName name="Rwvu.Japan_Capers_Ed_Pub." hidden="1">#REF!</definedName>
    <definedName name="Rwvu.KJP_CC." localSheetId="0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0" hidden="1">#REF!</definedName>
    <definedName name="Swvu.CapersView." hidden="1">#REF!</definedName>
    <definedName name="Swvu.Japan_Capers_Ed_Pub." localSheetId="1" hidden="1">#REF!</definedName>
    <definedName name="Swvu.Japan_Capers_Ed_Pub." localSheetId="0" hidden="1">#REF!</definedName>
    <definedName name="Swvu.Japan_Capers_Ed_Pub." hidden="1">#REF!</definedName>
    <definedName name="Swvu.KJP_CC." localSheetId="1" hidden="1">#REF!</definedName>
    <definedName name="Swvu.KJP_CC." localSheetId="0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0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0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0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0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0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0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0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0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0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0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0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0" hidden="1">{#N/A,#N/A,FALSE,"DI 2 YEAR MASTER SCHEDULE"}</definedName>
    <definedName name="z" hidden="1">{#N/A,#N/A,FALSE,"DI 2 YEAR MASTER SCHEDULE"}</definedName>
    <definedName name="Z_9A428CE1_B4D9_11D0_A8AA_0000C071AEE7_.wvu.Cols" localSheetId="0" hidden="1">#REF!,#REF!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0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97" i="2" l="1"/>
  <c r="T97" i="2"/>
  <c r="V96" i="2"/>
  <c r="T96" i="2"/>
  <c r="V95" i="2"/>
  <c r="T95" i="2"/>
  <c r="V94" i="2"/>
  <c r="T94" i="2"/>
  <c r="V93" i="2"/>
  <c r="T93" i="2"/>
  <c r="V92" i="2"/>
  <c r="T92" i="2"/>
  <c r="V91" i="2"/>
  <c r="T91" i="2"/>
  <c r="V90" i="2"/>
  <c r="T90" i="2"/>
  <c r="V89" i="2"/>
  <c r="T89" i="2"/>
  <c r="V83" i="2"/>
  <c r="T83" i="2"/>
  <c r="V82" i="2"/>
  <c r="T82" i="2"/>
  <c r="V81" i="2"/>
  <c r="T81" i="2"/>
  <c r="V80" i="2"/>
  <c r="T80" i="2"/>
  <c r="V79" i="2"/>
  <c r="T79" i="2"/>
  <c r="V78" i="2"/>
  <c r="T78" i="2"/>
  <c r="V77" i="2"/>
  <c r="T77" i="2"/>
  <c r="V76" i="2"/>
  <c r="T76" i="2"/>
  <c r="V75" i="2"/>
  <c r="T75" i="2"/>
  <c r="V74" i="2"/>
  <c r="T74" i="2"/>
  <c r="V68" i="2"/>
  <c r="T68" i="2"/>
  <c r="V67" i="2"/>
  <c r="T67" i="2"/>
  <c r="V66" i="2"/>
  <c r="T66" i="2"/>
  <c r="V65" i="2"/>
  <c r="T65" i="2"/>
  <c r="V64" i="2"/>
  <c r="T64" i="2"/>
  <c r="V63" i="2"/>
  <c r="T63" i="2"/>
  <c r="V62" i="2"/>
  <c r="T62" i="2"/>
  <c r="V61" i="2"/>
  <c r="T61" i="2"/>
  <c r="V53" i="2"/>
  <c r="T53" i="2"/>
  <c r="V52" i="2"/>
  <c r="T52" i="2"/>
  <c r="V51" i="2"/>
  <c r="T51" i="2"/>
  <c r="V50" i="2"/>
  <c r="T50" i="2"/>
  <c r="V49" i="2"/>
  <c r="T49" i="2"/>
  <c r="V48" i="2"/>
  <c r="T48" i="2"/>
  <c r="V47" i="2"/>
  <c r="T47" i="2"/>
  <c r="V46" i="2"/>
  <c r="T46" i="2"/>
  <c r="V45" i="2"/>
  <c r="T45" i="2"/>
  <c r="V38" i="2"/>
  <c r="T38" i="2"/>
  <c r="V37" i="2"/>
  <c r="T37" i="2"/>
  <c r="V36" i="2"/>
  <c r="T36" i="2"/>
  <c r="V35" i="2"/>
  <c r="T35" i="2"/>
  <c r="V34" i="2"/>
  <c r="T34" i="2"/>
  <c r="V33" i="2"/>
  <c r="T33" i="2"/>
  <c r="V32" i="2"/>
  <c r="T32" i="2"/>
  <c r="V31" i="2"/>
  <c r="T31" i="2"/>
  <c r="V30" i="2"/>
  <c r="T30" i="2"/>
  <c r="V29" i="2"/>
  <c r="T29" i="2"/>
  <c r="V23" i="2"/>
  <c r="T23" i="2"/>
  <c r="V22" i="2"/>
  <c r="T22" i="2"/>
  <c r="V21" i="2"/>
  <c r="T21" i="2"/>
  <c r="V20" i="2"/>
  <c r="T20" i="2"/>
  <c r="V19" i="2"/>
  <c r="T19" i="2"/>
  <c r="V18" i="2"/>
  <c r="T18" i="2"/>
  <c r="V17" i="2"/>
  <c r="T17" i="2"/>
  <c r="V16" i="2"/>
  <c r="T16" i="2"/>
  <c r="A3" i="2"/>
  <c r="A2" i="2"/>
  <c r="V97" i="1"/>
  <c r="T97" i="1"/>
  <c r="V96" i="1"/>
  <c r="T96" i="1"/>
  <c r="V95" i="1"/>
  <c r="T95" i="1"/>
  <c r="V94" i="1"/>
  <c r="T94" i="1"/>
  <c r="V93" i="1"/>
  <c r="T93" i="1"/>
  <c r="V92" i="1"/>
  <c r="T92" i="1"/>
  <c r="V91" i="1"/>
  <c r="T91" i="1"/>
  <c r="V90" i="1"/>
  <c r="T90" i="1"/>
  <c r="V89" i="1"/>
  <c r="T89" i="1"/>
  <c r="V83" i="1"/>
  <c r="T83" i="1"/>
  <c r="V82" i="1"/>
  <c r="T82" i="1"/>
  <c r="V81" i="1"/>
  <c r="T81" i="1"/>
  <c r="V80" i="1"/>
  <c r="T80" i="1"/>
  <c r="Z79" i="1"/>
  <c r="AA79" i="1" s="1"/>
  <c r="AB79" i="1" s="1"/>
  <c r="X79" i="1" s="1"/>
  <c r="V79" i="1"/>
  <c r="T79" i="1"/>
  <c r="V78" i="1"/>
  <c r="T78" i="1"/>
  <c r="V77" i="1"/>
  <c r="T77" i="1"/>
  <c r="V76" i="1"/>
  <c r="T76" i="1"/>
  <c r="V75" i="1"/>
  <c r="T75" i="1"/>
  <c r="V74" i="1"/>
  <c r="T74" i="1"/>
  <c r="V68" i="1"/>
  <c r="T68" i="1"/>
  <c r="V67" i="1"/>
  <c r="T67" i="1"/>
  <c r="V66" i="1"/>
  <c r="T66" i="1"/>
  <c r="V65" i="1"/>
  <c r="T65" i="1"/>
  <c r="V64" i="1"/>
  <c r="T64" i="1"/>
  <c r="V63" i="1"/>
  <c r="T63" i="1"/>
  <c r="V62" i="1"/>
  <c r="T62" i="1"/>
  <c r="V61" i="1"/>
  <c r="T61" i="1"/>
  <c r="V53" i="1"/>
  <c r="T53" i="1"/>
  <c r="V52" i="1"/>
  <c r="T52" i="1"/>
  <c r="V51" i="1"/>
  <c r="T51" i="1"/>
  <c r="V50" i="1"/>
  <c r="T50" i="1"/>
  <c r="V49" i="1"/>
  <c r="T49" i="1"/>
  <c r="V48" i="1"/>
  <c r="T48" i="1"/>
  <c r="V47" i="1"/>
  <c r="T47" i="1"/>
  <c r="V46" i="1"/>
  <c r="T46" i="1"/>
  <c r="V45" i="1"/>
  <c r="T45" i="1"/>
  <c r="V38" i="1"/>
  <c r="T38" i="1"/>
  <c r="V37" i="1"/>
  <c r="T37" i="1"/>
  <c r="V36" i="1"/>
  <c r="T36" i="1"/>
  <c r="V35" i="1"/>
  <c r="T35" i="1"/>
  <c r="V34" i="1"/>
  <c r="T34" i="1"/>
  <c r="V33" i="1"/>
  <c r="T33" i="1"/>
  <c r="V32" i="1"/>
  <c r="T32" i="1"/>
  <c r="V31" i="1"/>
  <c r="T31" i="1"/>
  <c r="V30" i="1"/>
  <c r="T30" i="1"/>
  <c r="V29" i="1"/>
  <c r="T29" i="1"/>
  <c r="V23" i="1"/>
  <c r="T23" i="1"/>
  <c r="V22" i="1"/>
  <c r="T22" i="1"/>
  <c r="V21" i="1"/>
  <c r="T21" i="1"/>
  <c r="V20" i="1"/>
  <c r="T20" i="1"/>
  <c r="V19" i="1"/>
  <c r="T19" i="1"/>
  <c r="V18" i="1"/>
  <c r="T18" i="1"/>
  <c r="V17" i="1"/>
  <c r="T17" i="1"/>
  <c r="V16" i="1"/>
  <c r="T16" i="1"/>
  <c r="A3" i="1"/>
  <c r="A2" i="1"/>
  <c r="Z97" i="2" l="1"/>
  <c r="AA97" i="2" s="1"/>
  <c r="AB97" i="2" s="1"/>
  <c r="Z96" i="2"/>
  <c r="AA96" i="2" s="1"/>
  <c r="AB96" i="2" s="1"/>
  <c r="Z95" i="2"/>
  <c r="AA95" i="2" s="1"/>
  <c r="AB95" i="2" s="1"/>
  <c r="Z94" i="2"/>
  <c r="AA94" i="2" s="1"/>
  <c r="AB94" i="2" s="1"/>
  <c r="Z93" i="2"/>
  <c r="AA93" i="2" s="1"/>
  <c r="AB93" i="2" s="1"/>
  <c r="Z92" i="2"/>
  <c r="AA92" i="2" s="1"/>
  <c r="AB92" i="2" s="1"/>
  <c r="W92" i="2"/>
  <c r="X92" i="2"/>
  <c r="Z91" i="2"/>
  <c r="AA91" i="2" s="1"/>
  <c r="AB91" i="2" s="1"/>
  <c r="Z90" i="2"/>
  <c r="AA90" i="2" s="1"/>
  <c r="AB90" i="2" s="1"/>
  <c r="Z89" i="2"/>
  <c r="AA89" i="2" s="1"/>
  <c r="AB89" i="2" s="1"/>
  <c r="Z83" i="2"/>
  <c r="AA83" i="2" s="1"/>
  <c r="AB83" i="2" s="1"/>
  <c r="Z82" i="2"/>
  <c r="AA82" i="2" s="1"/>
  <c r="AB82" i="2" s="1"/>
  <c r="Z81" i="2"/>
  <c r="AA81" i="2" s="1"/>
  <c r="AB81" i="2" s="1"/>
  <c r="Z80" i="2"/>
  <c r="AA80" i="2" s="1"/>
  <c r="AB80" i="2" s="1"/>
  <c r="Z79" i="2"/>
  <c r="AA79" i="2" s="1"/>
  <c r="AB79" i="2" s="1"/>
  <c r="Z78" i="2"/>
  <c r="AA78" i="2" s="1"/>
  <c r="AB78" i="2" s="1"/>
  <c r="Z77" i="2"/>
  <c r="AA77" i="2" s="1"/>
  <c r="AB77" i="2" s="1"/>
  <c r="Z76" i="2"/>
  <c r="AA76" i="2" s="1"/>
  <c r="AB76" i="2" s="1"/>
  <c r="Z75" i="2"/>
  <c r="AA75" i="2" s="1"/>
  <c r="AB75" i="2" s="1"/>
  <c r="Z74" i="2"/>
  <c r="AA74" i="2" s="1"/>
  <c r="AB74" i="2" s="1"/>
  <c r="Z68" i="2"/>
  <c r="AA68" i="2" s="1"/>
  <c r="AB68" i="2" s="1"/>
  <c r="Z67" i="2"/>
  <c r="AA67" i="2" s="1"/>
  <c r="AB67" i="2" s="1"/>
  <c r="Z66" i="2"/>
  <c r="AA66" i="2" s="1"/>
  <c r="AB66" i="2" s="1"/>
  <c r="Z65" i="2"/>
  <c r="AA65" i="2" s="1"/>
  <c r="AB65" i="2" s="1"/>
  <c r="Z64" i="2"/>
  <c r="AA64" i="2" s="1"/>
  <c r="AB64" i="2" s="1"/>
  <c r="Z63" i="2"/>
  <c r="AA63" i="2" s="1"/>
  <c r="AB63" i="2" s="1"/>
  <c r="Z62" i="2"/>
  <c r="AA62" i="2" s="1"/>
  <c r="AB62" i="2" s="1"/>
  <c r="Z61" i="2"/>
  <c r="AA61" i="2" s="1"/>
  <c r="AB61" i="2" s="1"/>
  <c r="Z53" i="2"/>
  <c r="AA53" i="2" s="1"/>
  <c r="AB53" i="2" s="1"/>
  <c r="Z52" i="2"/>
  <c r="AA52" i="2" s="1"/>
  <c r="AB52" i="2" s="1"/>
  <c r="Z51" i="2"/>
  <c r="AA51" i="2" s="1"/>
  <c r="AB51" i="2" s="1"/>
  <c r="Z50" i="2"/>
  <c r="AA50" i="2" s="1"/>
  <c r="AB50" i="2" s="1"/>
  <c r="Z49" i="2"/>
  <c r="AA49" i="2" s="1"/>
  <c r="AB49" i="2" s="1"/>
  <c r="Z48" i="2"/>
  <c r="AA48" i="2" s="1"/>
  <c r="AB48" i="2" s="1"/>
  <c r="Z47" i="2"/>
  <c r="AA47" i="2" s="1"/>
  <c r="AB47" i="2" s="1"/>
  <c r="Z46" i="2"/>
  <c r="AA46" i="2" s="1"/>
  <c r="AB46" i="2" s="1"/>
  <c r="Z45" i="2"/>
  <c r="AA45" i="2" s="1"/>
  <c r="AB45" i="2" s="1"/>
  <c r="Z38" i="2"/>
  <c r="AA38" i="2" s="1"/>
  <c r="AB38" i="2" s="1"/>
  <c r="Z37" i="2"/>
  <c r="AA37" i="2" s="1"/>
  <c r="AB37" i="2" s="1"/>
  <c r="Z36" i="2"/>
  <c r="AA36" i="2" s="1"/>
  <c r="AB36" i="2" s="1"/>
  <c r="Z35" i="2"/>
  <c r="AA35" i="2" s="1"/>
  <c r="AB35" i="2" s="1"/>
  <c r="Z34" i="2"/>
  <c r="AA34" i="2" s="1"/>
  <c r="AB34" i="2" s="1"/>
  <c r="Z33" i="2"/>
  <c r="AA33" i="2" s="1"/>
  <c r="AB33" i="2" s="1"/>
  <c r="Z32" i="2"/>
  <c r="AA32" i="2" s="1"/>
  <c r="AB32" i="2" s="1"/>
  <c r="Z31" i="2"/>
  <c r="AA31" i="2" s="1"/>
  <c r="AB31" i="2" s="1"/>
  <c r="Z30" i="2"/>
  <c r="AA30" i="2" s="1"/>
  <c r="AB30" i="2" s="1"/>
  <c r="Z29" i="2"/>
  <c r="AA29" i="2" s="1"/>
  <c r="AB29" i="2" s="1"/>
  <c r="Z23" i="2"/>
  <c r="AA23" i="2" s="1"/>
  <c r="AB23" i="2" s="1"/>
  <c r="Z22" i="2"/>
  <c r="AA22" i="2" s="1"/>
  <c r="AB22" i="2" s="1"/>
  <c r="Z21" i="2"/>
  <c r="AA21" i="2" s="1"/>
  <c r="AB21" i="2" s="1"/>
  <c r="Z20" i="2"/>
  <c r="AA20" i="2" s="1"/>
  <c r="AB20" i="2" s="1"/>
  <c r="Z19" i="2"/>
  <c r="AA19" i="2" s="1"/>
  <c r="AB19" i="2" s="1"/>
  <c r="Z18" i="2"/>
  <c r="AA18" i="2" s="1"/>
  <c r="AB18" i="2" s="1"/>
  <c r="Z17" i="2"/>
  <c r="AA17" i="2" s="1"/>
  <c r="AB17" i="2" s="1"/>
  <c r="Z16" i="2"/>
  <c r="AA16" i="2" s="1"/>
  <c r="AB16" i="2" s="1"/>
  <c r="Z97" i="1"/>
  <c r="AA97" i="1" s="1"/>
  <c r="AB97" i="1" s="1"/>
  <c r="X97" i="1"/>
  <c r="W97" i="1"/>
  <c r="Z96" i="1"/>
  <c r="AA96" i="1" s="1"/>
  <c r="AB96" i="1" s="1"/>
  <c r="X96" i="1"/>
  <c r="W96" i="1"/>
  <c r="Z95" i="1"/>
  <c r="AA95" i="1" s="1"/>
  <c r="AB95" i="1" s="1"/>
  <c r="Z94" i="1"/>
  <c r="AA94" i="1" s="1"/>
  <c r="AB94" i="1" s="1"/>
  <c r="W94" i="1" s="1"/>
  <c r="X94" i="1"/>
  <c r="Z93" i="1"/>
  <c r="AA93" i="1" s="1"/>
  <c r="AB93" i="1" s="1"/>
  <c r="Z92" i="1"/>
  <c r="AA92" i="1" s="1"/>
  <c r="AB92" i="1" s="1"/>
  <c r="Z91" i="1"/>
  <c r="AA91" i="1" s="1"/>
  <c r="AB91" i="1" s="1"/>
  <c r="Z90" i="1"/>
  <c r="AA90" i="1" s="1"/>
  <c r="AB90" i="1" s="1"/>
  <c r="Z89" i="1"/>
  <c r="AA89" i="1" s="1"/>
  <c r="AB89" i="1" s="1"/>
  <c r="Z83" i="1"/>
  <c r="AA83" i="1" s="1"/>
  <c r="AB83" i="1" s="1"/>
  <c r="Z82" i="1"/>
  <c r="AA82" i="1" s="1"/>
  <c r="AB82" i="1" s="1"/>
  <c r="Z81" i="1"/>
  <c r="AA81" i="1" s="1"/>
  <c r="AB81" i="1" s="1"/>
  <c r="Z80" i="1"/>
  <c r="AA80" i="1" s="1"/>
  <c r="AB80" i="1" s="1"/>
  <c r="Z78" i="1"/>
  <c r="AA78" i="1" s="1"/>
  <c r="AB78" i="1" s="1"/>
  <c r="Z77" i="1"/>
  <c r="AA77" i="1" s="1"/>
  <c r="AB77" i="1" s="1"/>
  <c r="Z76" i="1"/>
  <c r="AA76" i="1" s="1"/>
  <c r="AB76" i="1" s="1"/>
  <c r="X76" i="1" s="1"/>
  <c r="W76" i="1"/>
  <c r="Z75" i="1"/>
  <c r="AA75" i="1" s="1"/>
  <c r="AB75" i="1" s="1"/>
  <c r="Z74" i="1"/>
  <c r="AA74" i="1" s="1"/>
  <c r="AB74" i="1" s="1"/>
  <c r="Z68" i="1"/>
  <c r="AA68" i="1" s="1"/>
  <c r="AB68" i="1" s="1"/>
  <c r="Z67" i="1"/>
  <c r="AA67" i="1" s="1"/>
  <c r="AB67" i="1" s="1"/>
  <c r="Z66" i="1"/>
  <c r="AA66" i="1" s="1"/>
  <c r="AB66" i="1" s="1"/>
  <c r="Z65" i="1"/>
  <c r="AA65" i="1" s="1"/>
  <c r="AB65" i="1" s="1"/>
  <c r="X65" i="1" s="1"/>
  <c r="W65" i="1"/>
  <c r="Z64" i="1"/>
  <c r="AA64" i="1" s="1"/>
  <c r="AB64" i="1" s="1"/>
  <c r="Z63" i="1"/>
  <c r="AA63" i="1" s="1"/>
  <c r="AB63" i="1" s="1"/>
  <c r="Z62" i="1"/>
  <c r="AA62" i="1" s="1"/>
  <c r="AB62" i="1" s="1"/>
  <c r="Z61" i="1"/>
  <c r="AA61" i="1" s="1"/>
  <c r="AB61" i="1" s="1"/>
  <c r="Z53" i="1"/>
  <c r="AA53" i="1" s="1"/>
  <c r="AB53" i="1" s="1"/>
  <c r="Z52" i="1"/>
  <c r="AA52" i="1" s="1"/>
  <c r="AB52" i="1" s="1"/>
  <c r="Z51" i="1"/>
  <c r="AA51" i="1" s="1"/>
  <c r="AB51" i="1" s="1"/>
  <c r="Z50" i="1"/>
  <c r="AA50" i="1" s="1"/>
  <c r="AB50" i="1" s="1"/>
  <c r="Z49" i="1"/>
  <c r="AA49" i="1" s="1"/>
  <c r="AB49" i="1" s="1"/>
  <c r="Z48" i="1"/>
  <c r="AA48" i="1" s="1"/>
  <c r="AB48" i="1" s="1"/>
  <c r="Z47" i="1"/>
  <c r="AA47" i="1" s="1"/>
  <c r="AB47" i="1" s="1"/>
  <c r="Z46" i="1"/>
  <c r="AA46" i="1" s="1"/>
  <c r="AB46" i="1" s="1"/>
  <c r="Z45" i="1"/>
  <c r="AA45" i="1" s="1"/>
  <c r="AB45" i="1" s="1"/>
  <c r="Z38" i="1"/>
  <c r="AA38" i="1" s="1"/>
  <c r="AB38" i="1" s="1"/>
  <c r="Z37" i="1"/>
  <c r="AA37" i="1" s="1"/>
  <c r="AB37" i="1" s="1"/>
  <c r="Z36" i="1"/>
  <c r="AA36" i="1" s="1"/>
  <c r="AB36" i="1" s="1"/>
  <c r="Z35" i="1"/>
  <c r="AA35" i="1" s="1"/>
  <c r="AB35" i="1" s="1"/>
  <c r="Z34" i="1"/>
  <c r="AA34" i="1" s="1"/>
  <c r="AB34" i="1" s="1"/>
  <c r="Z33" i="1"/>
  <c r="AA33" i="1" s="1"/>
  <c r="AB33" i="1" s="1"/>
  <c r="Z32" i="1"/>
  <c r="AA32" i="1" s="1"/>
  <c r="AB32" i="1" s="1"/>
  <c r="Z31" i="1"/>
  <c r="AA31" i="1" s="1"/>
  <c r="AB31" i="1" s="1"/>
  <c r="Z30" i="1"/>
  <c r="AA30" i="1" s="1"/>
  <c r="AB30" i="1" s="1"/>
  <c r="Z29" i="1"/>
  <c r="AA29" i="1" s="1"/>
  <c r="AB29" i="1" s="1"/>
  <c r="Z23" i="1"/>
  <c r="AA23" i="1" s="1"/>
  <c r="AB23" i="1" s="1"/>
  <c r="Z22" i="1"/>
  <c r="AA22" i="1" s="1"/>
  <c r="AB22" i="1" s="1"/>
  <c r="Z21" i="1"/>
  <c r="AA21" i="1" s="1"/>
  <c r="AB21" i="1" s="1"/>
  <c r="Z20" i="1"/>
  <c r="AA20" i="1" s="1"/>
  <c r="AB20" i="1" s="1"/>
  <c r="Z19" i="1"/>
  <c r="AA19" i="1" s="1"/>
  <c r="AB19" i="1" s="1"/>
  <c r="Z18" i="1"/>
  <c r="AA18" i="1" s="1"/>
  <c r="AB18" i="1" s="1"/>
  <c r="Z17" i="1"/>
  <c r="AA17" i="1" s="1"/>
  <c r="AB17" i="1" s="1"/>
  <c r="Z16" i="1"/>
  <c r="AA16" i="1" s="1"/>
  <c r="AB16" i="1" s="1"/>
  <c r="W79" i="1"/>
  <c r="W97" i="2" l="1"/>
  <c r="X97" i="2"/>
  <c r="X96" i="2"/>
  <c r="W96" i="2"/>
  <c r="W95" i="2"/>
  <c r="X95" i="2"/>
  <c r="X94" i="2"/>
  <c r="W94" i="2"/>
  <c r="X93" i="2"/>
  <c r="W93" i="2"/>
  <c r="X91" i="2"/>
  <c r="W91" i="2"/>
  <c r="X90" i="2"/>
  <c r="W90" i="2"/>
  <c r="X89" i="2"/>
  <c r="W89" i="2"/>
  <c r="W83" i="2"/>
  <c r="X83" i="2"/>
  <c r="X82" i="2"/>
  <c r="W82" i="2"/>
  <c r="W81" i="2"/>
  <c r="X81" i="2"/>
  <c r="X80" i="2"/>
  <c r="W80" i="2"/>
  <c r="W79" i="2"/>
  <c r="X79" i="2"/>
  <c r="W78" i="2"/>
  <c r="X78" i="2"/>
  <c r="X77" i="2"/>
  <c r="W77" i="2"/>
  <c r="W76" i="2"/>
  <c r="X76" i="2"/>
  <c r="X75" i="2"/>
  <c r="W75" i="2"/>
  <c r="X74" i="2"/>
  <c r="W74" i="2"/>
  <c r="W68" i="2"/>
  <c r="X68" i="2"/>
  <c r="W67" i="2"/>
  <c r="X67" i="2"/>
  <c r="W66" i="2"/>
  <c r="X66" i="2"/>
  <c r="W65" i="2"/>
  <c r="X65" i="2"/>
  <c r="W64" i="2"/>
  <c r="X64" i="2"/>
  <c r="W63" i="2"/>
  <c r="X63" i="2"/>
  <c r="W62" i="2"/>
  <c r="X62" i="2"/>
  <c r="X61" i="2"/>
  <c r="W61" i="2"/>
  <c r="X53" i="2"/>
  <c r="W53" i="2"/>
  <c r="X52" i="2"/>
  <c r="W52" i="2"/>
  <c r="X51" i="2"/>
  <c r="W51" i="2"/>
  <c r="X50" i="2"/>
  <c r="W50" i="2"/>
  <c r="W49" i="2"/>
  <c r="X49" i="2"/>
  <c r="W48" i="2"/>
  <c r="X48" i="2"/>
  <c r="W47" i="2"/>
  <c r="X47" i="2"/>
  <c r="X46" i="2"/>
  <c r="W46" i="2"/>
  <c r="W45" i="2"/>
  <c r="X45" i="2"/>
  <c r="W38" i="2"/>
  <c r="X38" i="2"/>
  <c r="W37" i="2"/>
  <c r="X37" i="2"/>
  <c r="W36" i="2"/>
  <c r="X36" i="2"/>
  <c r="X35" i="2"/>
  <c r="W35" i="2"/>
  <c r="W34" i="2"/>
  <c r="X34" i="2"/>
  <c r="X33" i="2"/>
  <c r="W33" i="2"/>
  <c r="X32" i="2"/>
  <c r="W32" i="2"/>
  <c r="X31" i="2"/>
  <c r="W31" i="2"/>
  <c r="X30" i="2"/>
  <c r="W30" i="2"/>
  <c r="X29" i="2"/>
  <c r="W29" i="2"/>
  <c r="X23" i="2"/>
  <c r="W23" i="2"/>
  <c r="X22" i="2"/>
  <c r="W22" i="2"/>
  <c r="W21" i="2"/>
  <c r="X21" i="2"/>
  <c r="W20" i="2"/>
  <c r="X20" i="2"/>
  <c r="W19" i="2"/>
  <c r="X19" i="2"/>
  <c r="W18" i="2"/>
  <c r="X18" i="2"/>
  <c r="X17" i="2"/>
  <c r="W17" i="2"/>
  <c r="X16" i="2"/>
  <c r="W16" i="2"/>
  <c r="W95" i="1"/>
  <c r="X95" i="1"/>
  <c r="X93" i="1"/>
  <c r="W93" i="1"/>
  <c r="X92" i="1"/>
  <c r="W92" i="1"/>
  <c r="X91" i="1"/>
  <c r="W91" i="1"/>
  <c r="X90" i="1"/>
  <c r="W90" i="1"/>
  <c r="W89" i="1"/>
  <c r="X89" i="1"/>
  <c r="W83" i="1"/>
  <c r="X83" i="1"/>
  <c r="W82" i="1"/>
  <c r="X82" i="1"/>
  <c r="W81" i="1"/>
  <c r="X81" i="1"/>
  <c r="X80" i="1"/>
  <c r="W80" i="1"/>
  <c r="W78" i="1"/>
  <c r="X78" i="1"/>
  <c r="X77" i="1"/>
  <c r="W77" i="1"/>
  <c r="X75" i="1"/>
  <c r="W75" i="1"/>
  <c r="W74" i="1"/>
  <c r="X74" i="1"/>
  <c r="X68" i="1"/>
  <c r="W68" i="1"/>
  <c r="X67" i="1"/>
  <c r="W67" i="1"/>
  <c r="X66" i="1"/>
  <c r="W66" i="1"/>
  <c r="X64" i="1"/>
  <c r="W64" i="1"/>
  <c r="X63" i="1"/>
  <c r="W63" i="1"/>
  <c r="W62" i="1"/>
  <c r="X62" i="1"/>
  <c r="W61" i="1"/>
  <c r="X61" i="1"/>
  <c r="X53" i="1"/>
  <c r="W53" i="1"/>
  <c r="X52" i="1"/>
  <c r="W52" i="1"/>
  <c r="W51" i="1"/>
  <c r="X51" i="1"/>
  <c r="W50" i="1"/>
  <c r="X50" i="1"/>
  <c r="X49" i="1"/>
  <c r="W49" i="1"/>
  <c r="X48" i="1"/>
  <c r="W48" i="1"/>
  <c r="W47" i="1"/>
  <c r="X47" i="1"/>
  <c r="X46" i="1"/>
  <c r="W46" i="1"/>
  <c r="W45" i="1"/>
  <c r="X45" i="1"/>
  <c r="X38" i="1"/>
  <c r="W38" i="1"/>
  <c r="X37" i="1"/>
  <c r="W37" i="1"/>
  <c r="X36" i="1"/>
  <c r="W36" i="1"/>
  <c r="X35" i="1"/>
  <c r="W35" i="1"/>
  <c r="X34" i="1"/>
  <c r="W34" i="1"/>
  <c r="W33" i="1"/>
  <c r="X33" i="1"/>
  <c r="X32" i="1"/>
  <c r="W32" i="1"/>
  <c r="X31" i="1"/>
  <c r="W31" i="1"/>
  <c r="W30" i="1"/>
  <c r="X30" i="1"/>
  <c r="W29" i="1"/>
  <c r="X29" i="1"/>
  <c r="X23" i="1"/>
  <c r="W23" i="1"/>
  <c r="W22" i="1"/>
  <c r="X22" i="1"/>
  <c r="X21" i="1"/>
  <c r="W21" i="1"/>
  <c r="W20" i="1"/>
  <c r="X20" i="1"/>
  <c r="W19" i="1"/>
  <c r="X19" i="1"/>
  <c r="X18" i="1"/>
  <c r="W18" i="1"/>
  <c r="W17" i="1"/>
  <c r="X17" i="1"/>
  <c r="W16" i="1"/>
  <c r="X16" i="1"/>
</calcChain>
</file>

<file path=xl/sharedStrings.xml><?xml version="1.0" encoding="utf-8"?>
<sst xmlns="http://schemas.openxmlformats.org/spreadsheetml/2006/main" count="498" uniqueCount="53">
  <si>
    <t>GD2 Regulatory Report Pack</t>
  </si>
  <si>
    <t>9.01 Customer Satisfaction</t>
  </si>
  <si>
    <t>Calculations</t>
  </si>
  <si>
    <t>Customer Satisfaction</t>
  </si>
  <si>
    <t>TIM</t>
  </si>
  <si>
    <t>Policy Area</t>
  </si>
  <si>
    <t>Policy Mechanism</t>
  </si>
  <si>
    <t>Type</t>
  </si>
  <si>
    <t>Sub-Type</t>
  </si>
  <si>
    <t>Unit</t>
  </si>
  <si>
    <t>Total</t>
  </si>
  <si>
    <t>Not stated</t>
  </si>
  <si>
    <t>Mean Score</t>
  </si>
  <si>
    <t>Upper 95% CI</t>
  </si>
  <si>
    <t>Lower 95% CI</t>
  </si>
  <si>
    <t>(x-mean)^2</t>
  </si>
  <si>
    <t>Standard deviation</t>
  </si>
  <si>
    <t>CI</t>
  </si>
  <si>
    <t>General + PSR customers</t>
  </si>
  <si>
    <t>Planned Work Survey</t>
  </si>
  <si>
    <t xml:space="preserve">Number of customers expressing given level of satisfaction, by survey question </t>
  </si>
  <si>
    <t>ODI</t>
  </si>
  <si>
    <t>Planned Work</t>
  </si>
  <si>
    <t>Q1 Satisfaction with overall service provided</t>
  </si>
  <si>
    <t>Q2 Efforts to inform</t>
  </si>
  <si>
    <t>Q4 Speed of supply restoration</t>
  </si>
  <si>
    <t>Q6 Engineers were respectful</t>
  </si>
  <si>
    <t>Q7 Communication whilst work carried out</t>
  </si>
  <si>
    <t>Q8 Satisfaction with restoration of area period</t>
  </si>
  <si>
    <t>Q9 Professionalism of the team</t>
  </si>
  <si>
    <t>Q10 Ease to deal with</t>
  </si>
  <si>
    <t>Emergency Response and Repair Survey</t>
  </si>
  <si>
    <t>Number of customers expressing given level of satisfaction, by survey question (excluding telephone service)</t>
  </si>
  <si>
    <t>Emergency Response and Repair</t>
  </si>
  <si>
    <t>Q1 Overall satisfaction of service provided</t>
  </si>
  <si>
    <t>Q2 Safety advice from national gas emergency</t>
  </si>
  <si>
    <t>Q3 Informed about gas emergency process</t>
  </si>
  <si>
    <t>Q5 Communication whilst supply interrupted</t>
  </si>
  <si>
    <t>Q7 Satisfaction with restoration of area period</t>
  </si>
  <si>
    <t>Q8 Professionalism of the workforce</t>
  </si>
  <si>
    <t>Q9 Safe and reassured</t>
  </si>
  <si>
    <t>Connections Survey</t>
  </si>
  <si>
    <t>Number of customers expressing given level of satisfaction, by survey question</t>
  </si>
  <si>
    <t>Connections</t>
  </si>
  <si>
    <t>Q1 Overall satisfaction with service provided</t>
  </si>
  <si>
    <t>Q3 Application process and clarity of forms</t>
  </si>
  <si>
    <t>Q4 Time taken to provide quotation</t>
  </si>
  <si>
    <t>Q5 Date to complete work</t>
  </si>
  <si>
    <t>Q6 Professionalism of the workforce</t>
  </si>
  <si>
    <t>Q7 Engineers were respectful</t>
  </si>
  <si>
    <t>Q9 Quality of communication</t>
  </si>
  <si>
    <t>PSR customers only</t>
  </si>
  <si>
    <t>Sheet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</si>
</sst>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16"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G Omeg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2"/>
      <color indexed="12"/>
      <name val="Verdana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8" fillId="0" borderId="0"/>
    <xf numFmtId="0" fontId="1" fillId="0" borderId="0"/>
    <xf numFmtId="0" fontId="3" fillId="6" borderId="0" applyNumberFormat="0" applyBorder="0" applyAlignment="0" applyProtection="0"/>
    <xf numFmtId="0" fontId="6" fillId="0" borderId="0"/>
  </cellStyleXfs>
  <cellXfs count="68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2" applyFont="1" applyFill="1"/>
    <xf numFmtId="0" fontId="0" fillId="2" borderId="0" xfId="2" applyFont="1" applyFill="1"/>
    <xf numFmtId="0" fontId="2" fillId="2" borderId="0" xfId="2" applyFont="1" applyFill="1" applyAlignment="1">
      <alignment horizontal="left"/>
    </xf>
    <xf numFmtId="0" fontId="2" fillId="2" borderId="1" xfId="2" applyFont="1" applyFill="1" applyBorder="1" applyAlignment="1">
      <alignment horizontal="left"/>
    </xf>
    <xf numFmtId="0" fontId="2" fillId="2" borderId="1" xfId="2" applyFont="1" applyFill="1" applyBorder="1"/>
    <xf numFmtId="0" fontId="0" fillId="2" borderId="1" xfId="2" applyFont="1" applyFill="1" applyBorder="1"/>
    <xf numFmtId="0" fontId="4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164" fontId="7" fillId="0" borderId="0" xfId="4" applyNumberFormat="1" applyFont="1" applyAlignment="1">
      <alignment horizontal="left"/>
    </xf>
    <xf numFmtId="0" fontId="5" fillId="0" borderId="0" xfId="3" applyFont="1" applyAlignment="1">
      <alignment horizontal="left"/>
    </xf>
    <xf numFmtId="0" fontId="9" fillId="0" borderId="0" xfId="5" applyFont="1"/>
    <xf numFmtId="0" fontId="10" fillId="0" borderId="0" xfId="5" applyFont="1"/>
    <xf numFmtId="0" fontId="11" fillId="0" borderId="0" xfId="6" applyFont="1" applyAlignment="1">
      <alignment horizontal="left"/>
    </xf>
    <xf numFmtId="0" fontId="11" fillId="3" borderId="0" xfId="6" applyFont="1" applyFill="1"/>
    <xf numFmtId="0" fontId="12" fillId="3" borderId="0" xfId="6" applyFont="1" applyFill="1"/>
    <xf numFmtId="0" fontId="13" fillId="0" borderId="0" xfId="3" applyFont="1" applyAlignment="1">
      <alignment vertical="center"/>
    </xf>
    <xf numFmtId="0" fontId="4" fillId="0" borderId="0" xfId="3" applyFont="1"/>
    <xf numFmtId="0" fontId="13" fillId="0" borderId="0" xfId="3" applyFont="1" applyAlignment="1">
      <alignment horizontal="left" vertical="center"/>
    </xf>
    <xf numFmtId="1" fontId="7" fillId="0" borderId="0" xfId="4" applyNumberFormat="1" applyFont="1" applyAlignment="1">
      <alignment horizontal="left"/>
    </xf>
    <xf numFmtId="1" fontId="5" fillId="0" borderId="0" xfId="3" applyNumberFormat="1" applyFont="1" applyAlignment="1">
      <alignment horizontal="left"/>
    </xf>
    <xf numFmtId="0" fontId="10" fillId="0" borderId="2" xfId="5" applyFont="1" applyBorder="1" applyAlignment="1">
      <alignment horizontal="center" vertical="center" wrapText="1"/>
    </xf>
    <xf numFmtId="0" fontId="10" fillId="0" borderId="2" xfId="5" applyFont="1" applyBorder="1"/>
    <xf numFmtId="0" fontId="10" fillId="0" borderId="2" xfId="5" applyFont="1" applyBorder="1" applyAlignment="1">
      <alignment wrapText="1"/>
    </xf>
    <xf numFmtId="0" fontId="12" fillId="4" borderId="0" xfId="6" applyFont="1" applyFill="1" applyAlignment="1">
      <alignment vertical="center"/>
    </xf>
    <xf numFmtId="0" fontId="11" fillId="0" borderId="0" xfId="6" applyFont="1"/>
    <xf numFmtId="0" fontId="14" fillId="0" borderId="0" xfId="5" applyFont="1"/>
    <xf numFmtId="0" fontId="15" fillId="5" borderId="0" xfId="6" applyFont="1" applyFill="1"/>
    <xf numFmtId="0" fontId="11" fillId="5" borderId="0" xfId="6" applyFont="1" applyFill="1"/>
    <xf numFmtId="0" fontId="5" fillId="0" borderId="0" xfId="3" applyFont="1" applyAlignment="1">
      <alignment vertical="center"/>
    </xf>
    <xf numFmtId="164" fontId="11" fillId="0" borderId="0" xfId="4" applyNumberFormat="1" applyFont="1"/>
    <xf numFmtId="1" fontId="11" fillId="0" borderId="0" xfId="5" applyNumberFormat="1" applyFont="1" applyAlignment="1">
      <alignment horizontal="left"/>
    </xf>
    <xf numFmtId="0" fontId="11" fillId="0" borderId="0" xfId="5" applyFont="1" applyAlignment="1">
      <alignment horizontal="left"/>
    </xf>
    <xf numFmtId="3" fontId="4" fillId="6" borderId="2" xfId="7" applyNumberFormat="1" applyFont="1" applyBorder="1"/>
    <xf numFmtId="3" fontId="4" fillId="7" borderId="2" xfId="7" applyNumberFormat="1" applyFont="1" applyFill="1" applyBorder="1"/>
    <xf numFmtId="0" fontId="4" fillId="6" borderId="2" xfId="7" applyFont="1" applyBorder="1"/>
    <xf numFmtId="164" fontId="10" fillId="7" borderId="2" xfId="5" applyNumberFormat="1" applyFont="1" applyFill="1" applyBorder="1" applyAlignment="1">
      <alignment horizontal="center"/>
    </xf>
    <xf numFmtId="164" fontId="9" fillId="7" borderId="2" xfId="5" applyNumberFormat="1" applyFont="1" applyFill="1" applyBorder="1" applyAlignment="1">
      <alignment horizontal="center"/>
    </xf>
    <xf numFmtId="4" fontId="9" fillId="7" borderId="2" xfId="5" applyNumberFormat="1" applyFont="1" applyFill="1" applyBorder="1"/>
    <xf numFmtId="0" fontId="11" fillId="0" borderId="0" xfId="8" applyFont="1" applyAlignment="1">
      <alignment horizontal="left" vertical="center"/>
    </xf>
    <xf numFmtId="0" fontId="4" fillId="0" borderId="0" xfId="3" applyFont="1" applyAlignment="1">
      <alignment vertical="center"/>
    </xf>
    <xf numFmtId="3" fontId="13" fillId="0" borderId="0" xfId="3" applyNumberFormat="1" applyFont="1" applyAlignment="1">
      <alignment vertical="center"/>
    </xf>
    <xf numFmtId="3" fontId="4" fillId="0" borderId="0" xfId="3" applyNumberFormat="1" applyFont="1"/>
    <xf numFmtId="4" fontId="13" fillId="0" borderId="0" xfId="3" applyNumberFormat="1" applyFont="1" applyAlignment="1">
      <alignment horizontal="left" vertical="center"/>
    </xf>
    <xf numFmtId="3" fontId="11" fillId="3" borderId="0" xfId="6" applyNumberFormat="1" applyFont="1" applyFill="1"/>
    <xf numFmtId="4" fontId="11" fillId="3" borderId="0" xfId="6" applyNumberFormat="1" applyFont="1" applyFill="1"/>
    <xf numFmtId="3" fontId="11" fillId="5" borderId="0" xfId="6" applyNumberFormat="1" applyFont="1" applyFill="1"/>
    <xf numFmtId="4" fontId="11" fillId="5" borderId="0" xfId="6" applyNumberFormat="1" applyFont="1" applyFill="1"/>
    <xf numFmtId="3" fontId="11" fillId="0" borderId="0" xfId="4" applyNumberFormat="1" applyFont="1"/>
    <xf numFmtId="3" fontId="11" fillId="0" borderId="0" xfId="6" applyNumberFormat="1" applyFont="1"/>
    <xf numFmtId="4" fontId="4" fillId="0" borderId="0" xfId="3" applyNumberFormat="1" applyFont="1" applyAlignment="1">
      <alignment horizontal="left"/>
    </xf>
    <xf numFmtId="1" fontId="11" fillId="0" borderId="0" xfId="4" applyNumberFormat="1" applyFont="1"/>
    <xf numFmtId="165" fontId="9" fillId="7" borderId="2" xfId="5" applyNumberFormat="1" applyFont="1" applyFill="1" applyBorder="1"/>
    <xf numFmtId="165" fontId="4" fillId="0" borderId="0" xfId="3" applyNumberFormat="1" applyFont="1" applyAlignment="1">
      <alignment horizontal="left"/>
    </xf>
    <xf numFmtId="14" fontId="11" fillId="3" borderId="0" xfId="6" applyNumberFormat="1" applyFont="1" applyFill="1"/>
    <xf numFmtId="165" fontId="11" fillId="3" borderId="0" xfId="6" applyNumberFormat="1" applyFont="1" applyFill="1"/>
    <xf numFmtId="165" fontId="13" fillId="0" borderId="0" xfId="3" applyNumberFormat="1" applyFont="1" applyAlignment="1">
      <alignment horizontal="left" vertical="center"/>
    </xf>
    <xf numFmtId="165" fontId="11" fillId="5" borderId="0" xfId="6" applyNumberFormat="1" applyFont="1" applyFill="1"/>
    <xf numFmtId="3" fontId="4" fillId="0" borderId="0" xfId="3" applyNumberFormat="1" applyFont="1" applyAlignment="1">
      <alignment vertical="center"/>
    </xf>
    <xf numFmtId="3" fontId="11" fillId="0" borderId="0" xfId="8" applyNumberFormat="1" applyFont="1" applyAlignment="1">
      <alignment horizontal="left" vertical="center"/>
    </xf>
    <xf numFmtId="165" fontId="11" fillId="0" borderId="0" xfId="8" applyNumberFormat="1" applyFont="1" applyAlignment="1">
      <alignment horizontal="left" vertical="center"/>
    </xf>
    <xf numFmtId="4" fontId="11" fillId="0" borderId="0" xfId="8" applyNumberFormat="1" applyFont="1" applyAlignment="1">
      <alignment horizontal="left" vertical="center"/>
    </xf>
    <xf numFmtId="3" fontId="12" fillId="4" borderId="0" xfId="6" applyNumberFormat="1" applyFont="1" applyFill="1" applyAlignment="1">
      <alignment vertical="center"/>
    </xf>
    <xf numFmtId="165" fontId="12" fillId="4" borderId="0" xfId="6" applyNumberFormat="1" applyFont="1" applyFill="1" applyAlignment="1">
      <alignment vertical="center"/>
    </xf>
    <xf numFmtId="4" fontId="12" fillId="4" borderId="0" xfId="6" applyNumberFormat="1" applyFont="1" applyFill="1" applyAlignment="1">
      <alignment vertical="center"/>
    </xf>
    <xf numFmtId="165" fontId="11" fillId="0" borderId="0" xfId="6" applyNumberFormat="1" applyFont="1"/>
    <xf numFmtId="4" fontId="11" fillId="0" borderId="0" xfId="6" applyNumberFormat="1" applyFont="1"/>
  </cellXfs>
  <cellStyles count="9">
    <cellStyle name="=C:\WINNT\SYSTEM32\COMMAND.COM" xfId="2" xr:uid="{D18D8471-B56F-481F-B23C-B8C5DD299F17}"/>
    <cellStyle name="Normal" xfId="0" builtinId="0"/>
    <cellStyle name="Normal 2 3 85" xfId="5" xr:uid="{4687E013-5C5B-429D-BA79-9C4A0B808DB7}"/>
    <cellStyle name="Normal 4 2" xfId="6" xr:uid="{115B6C32-461A-4D68-978D-04DB8DD2777D}"/>
    <cellStyle name="Normal 58 4 3 5" xfId="3" xr:uid="{2E1C4B33-433A-4208-BC7B-76099A0B1FB7}"/>
    <cellStyle name="Normal 7" xfId="1" xr:uid="{97FB200F-A2C8-45A3-BE01-A0AAD6C2E482}"/>
    <cellStyle name="Normal_BPQ template v1 from NGT 22 June" xfId="4" xr:uid="{40842012-2847-454A-8DD7-8A2E71D9075A}"/>
    <cellStyle name="Normal_KE2067  Engineering Opex BPQ" xfId="8" xr:uid="{C7139558-760D-4D10-BF93-ED5F4A14FF54}"/>
    <cellStyle name="User Input" xfId="7" xr:uid="{D0CA06DF-B73D-4B68-BEE3-802FDCD19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gngas.sharepoint.com/sites/FinancialReporting-RegulatoryReporting/Shared%20Documents/Regulatory%20Reporting/2025_26/01.%202025_26%20RRP/08.%20Submitted%20RRPs/9.%202025_26_RIIO-GD2_Regulatory%20Reporting%20Pack%20v1.20_Sc.xlsx" TargetMode="External"/><Relationship Id="rId1" Type="http://schemas.openxmlformats.org/officeDocument/2006/relationships/externalLinkPath" Target="https://sgngas.sharepoint.com/sites/FinancialReporting-RegulatoryReporting/Shared%20Documents/Regulatory%20Reporting/2025_26/01.%202025_26%20RRP/08.%20Submitted%20RRPs/9.%202025_26_RIIO-GD2_Regulatory%20Reporting%20Pack%20v1.20_S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gngas.sharepoint.com/sites/FinancialReporting-RegulatoryReporting/Shared%20Documents/Regulatory%20Reporting/2025_26/01.%202025_26%20RRP/08.%20Submitted%20RRPs/10.%202025_26_RIIO-GD2_Regulatory%20Reporting%20Pack%20v1.20_So.xlsx" TargetMode="External"/><Relationship Id="rId1" Type="http://schemas.openxmlformats.org/officeDocument/2006/relationships/externalLinkPath" Target="https://sgngas.sharepoint.com/sites/FinancialReporting-RegulatoryReporting/Shared%20Documents/Regulatory%20Reporting/2025_26/01.%202025_26%20RRP/08.%20Submitted%20RRPs/10.%202025_26_RIIO-GD2_Regulatory%20Reporting%20Pack%20v1.20_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tents"/>
      <sheetName val="Lists"/>
      <sheetName val="ChangesLog"/>
      <sheetName val="UniversalData"/>
      <sheetName val="1.01 Summary_Totex"/>
      <sheetName val="1.01a Allowance"/>
      <sheetName val="1.01b MultiActivityVar RPEs"/>
      <sheetName val="1.01c MultiActivityVar No RPEs"/>
      <sheetName val="1.02 Summary_PCFM"/>
      <sheetName val="1.03 Summary_MEAV"/>
      <sheetName val="1.04 Summary_Reliability"/>
      <sheetName val="1.05 Summary_Workload "/>
      <sheetName val="1.06 Summary_PerfSnapshot"/>
      <sheetName val="1.07 Forecast Costs"/>
      <sheetName val="License Values Data Table"/>
      <sheetName val="2.01 Revenue - PCDs"/>
      <sheetName val="2.02 Revenue - Volume Drivers"/>
      <sheetName val="2.03 Revenue - Re-openers"/>
      <sheetName val="2.04 Revenue-Pass-through costs"/>
      <sheetName val="2.05 Revenue - ODI"/>
      <sheetName val="2.06 Revenue - ORA"/>
      <sheetName val="2.07 Revenue-TaxPoolTotex Alloc"/>
      <sheetName val="2.08 Revenue - Recovered Rev"/>
      <sheetName val="2.09 Revenue -DRS Revenue"/>
      <sheetName val="3.01 Revenue_Interface"/>
      <sheetName val="3.02 NARM_Interface"/>
      <sheetName val="4.01 OpexCostMatrix"/>
      <sheetName val="4.02 BSAllocations"/>
      <sheetName val="4.03 Training_Apprentices"/>
      <sheetName val="4.04 Maintenance"/>
      <sheetName val="4.05 LPGasholders"/>
      <sheetName val="4.06 LandRemediation"/>
      <sheetName val="4.07 Shrinkage "/>
      <sheetName val="4.08 GasTheft"/>
      <sheetName val="4.09 TDPWI"/>
      <sheetName val="4.10 TDPWI_Restoration"/>
      <sheetName val="4.11 TDPWI_Recovery - NA"/>
      <sheetName val="4.12 Streetworks "/>
      <sheetName val="4.13 Streetwks_scheme- NA"/>
      <sheetName val="4.14 SmartMetering"/>
      <sheetName val="4.15_SIU"/>
      <sheetName val="4.16 FTE"/>
      <sheetName val="4.17 DRS"/>
      <sheetName val="5.01 LTSStorageEntry"/>
      <sheetName val="5.02 Reinforcement"/>
      <sheetName val="5.03 Reinforcement Projs &gt;£0.5m"/>
      <sheetName val="5.04 Governors"/>
      <sheetName val="5.05 Connections"/>
      <sheetName val="5.06 OtherCapex"/>
      <sheetName val="5.07 OtherCapex Projects &gt;£0.5m"/>
      <sheetName val="5.08 Vehicles"/>
      <sheetName val="5.09 Cyber"/>
      <sheetName val="5.10 Physical Security"/>
      <sheetName val="6.01 RepexContributions"/>
      <sheetName val="6.02 MainsTier_1"/>
      <sheetName val="6.03 MainsTier_2A"/>
      <sheetName val="6.04 MainsTier_2B"/>
      <sheetName val="6.05 MainsTier_3"/>
      <sheetName val="6.06 MainsTier_Other"/>
      <sheetName val="6.07 MainsDiversions"/>
      <sheetName val="6.08 MainsDecom"/>
      <sheetName val="6.09 RepexServices"/>
      <sheetName val="6.10 IronStubs"/>
      <sheetName val="6.11 RoboticIntervention"/>
      <sheetName val="6.12 Risers"/>
      <sheetName val="6.13 DynamicGrowth"/>
      <sheetName val="7.01 Analysis_RPT"/>
      <sheetName val="8.01 LTS&amp;Entry"/>
      <sheetName val="8.02 Capacity&amp;Storage"/>
      <sheetName val="8.03 DistributionNetwork"/>
      <sheetName val="8.04 Capacity&amp;Demand"/>
      <sheetName val="8.05 CapacityOutput "/>
      <sheetName val="9.01 ODI_CustomerSatisfaction"/>
      <sheetName val="9.02 ODI_CustomerComplaints"/>
      <sheetName val="9.03 ODI_Interruption"/>
      <sheetName val="9.04 Maj_Interrupt"/>
      <sheetName val="9.05 ODI_CollStreetworks"/>
      <sheetName val="9.06 ODI_CO_Awareness"/>
      <sheetName val="10.01 PCD_PWF"/>
      <sheetName val="10.02 PCD_RPM"/>
      <sheetName val="10.03 PCD_GasEscape"/>
      <sheetName val="10.04 PCD_IPR"/>
      <sheetName val="10.05 PCD_London_M_P"/>
      <sheetName val="10.06 BioMet_Imp_Acc"/>
      <sheetName val="11.01 Other_Dist_Gas_Connection"/>
      <sheetName val="11.02 Responding to calls"/>
      <sheetName val="11.03 Other_CommunityFund -NA"/>
      <sheetName val="11.04 Other_V&amp;CMA "/>
      <sheetName val="11.05 Other_Re-openerPipeline"/>
      <sheetName val="11.05a Other_Re-opener Appendix"/>
      <sheetName val="11.06 Other_EnvironmentBCF"/>
      <sheetName val="11.07 Other_Envir_Other"/>
      <sheetName val="11.08 Other_NGNCompletedJobs"/>
      <sheetName val="11.09 Other_NetZero_Dev"/>
      <sheetName val="11.10 Other_HRB_Plans"/>
      <sheetName val="11.11 Other_PREReports&amp;Repairs"/>
      <sheetName val="11.12 Other_ Safety"/>
      <sheetName val="11.13 Other_ Covid_impact"/>
      <sheetName val="12.01 GSoP"/>
      <sheetName val="12.02 Licence_Condition10"/>
      <sheetName val="13.01 Innovation_NIA"/>
      <sheetName val="13.02 Innovation_NIC - NA"/>
      <sheetName val="13.03 Innovation_CNIA"/>
      <sheetName val="13.04 Innovation_SIF"/>
    </sheetNames>
    <sheetDataSet>
      <sheetData sheetId="0">
        <row r="13">
          <cell r="E13" t="str">
            <v>Scotland Gas Networks</v>
          </cell>
        </row>
        <row r="15">
          <cell r="E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tents"/>
      <sheetName val="Lists"/>
      <sheetName val="ChangesLog"/>
      <sheetName val="UniversalData"/>
      <sheetName val="1.01 Summary_Totex"/>
      <sheetName val="1.01a Allowance"/>
      <sheetName val="1.01b MultiActivityVar RPEs"/>
      <sheetName val="1.01c MultiActivityVar No RPEs"/>
      <sheetName val="1.02 Summary_PCFM"/>
      <sheetName val="1.03 Summary_MEAV"/>
      <sheetName val="1.04 Summary_Reliability"/>
      <sheetName val="1.05 Summary_Workload "/>
      <sheetName val="1.06 Summary_PerfSnapshot"/>
      <sheetName val="1.07 Forecast Costs"/>
      <sheetName val="License Values Data Table"/>
      <sheetName val="2.01 Revenue - PCDs"/>
      <sheetName val="2.02 Revenue - Volume Drivers"/>
      <sheetName val="2.03 Revenue - Re-openers"/>
      <sheetName val="2.04 Revenue-Pass-through costs"/>
      <sheetName val="2.05 Revenue - ODI"/>
      <sheetName val="2.06 Revenue - ORA"/>
      <sheetName val="2.07 Revenue-TaxPoolTotex Alloc"/>
      <sheetName val="2.08 Revenue - Recovered Rev"/>
      <sheetName val="2.09 Revenue -DRS Revenue"/>
      <sheetName val="3.01 Revenue_Interface"/>
      <sheetName val="3.02 NARM_Interface"/>
      <sheetName val="4.01 OpexCostMatrix"/>
      <sheetName val="4.02 BSAllocations"/>
      <sheetName val="4.03 Training_Apprentices"/>
      <sheetName val="4.04 Maintenance"/>
      <sheetName val="4.05 LPGasholders"/>
      <sheetName val="4.06 LandRemediation"/>
      <sheetName val="4.07 Shrinkage "/>
      <sheetName val="4.08 GasTheft"/>
      <sheetName val="4.09 TDPWI"/>
      <sheetName val="4.10 TDPWI_Restoration"/>
      <sheetName val="4.11 TDPWI_Recovery - NA"/>
      <sheetName val="4.12 Streetworks "/>
      <sheetName val="4.13 Streetwks_scheme- NA"/>
      <sheetName val="4.14 SmartMetering"/>
      <sheetName val="4.15_SIU"/>
      <sheetName val="4.16 FTE"/>
      <sheetName val="4.17 DRS"/>
      <sheetName val="5.01 LTSStorageEntry"/>
      <sheetName val="5.02 Reinforcement"/>
      <sheetName val="5.03 Reinforcement Projs &gt;£0.5m"/>
      <sheetName val="5.04 Governors"/>
      <sheetName val="5.05 Connections"/>
      <sheetName val="5.06 OtherCapex"/>
      <sheetName val="5.07 OtherCapex Projects &gt;£0.5m"/>
      <sheetName val="5.08 Vehicles"/>
      <sheetName val="5.09 Cyber"/>
      <sheetName val="5.10 Physical Security"/>
      <sheetName val="6.01 RepexContributions"/>
      <sheetName val="6.02 MainsTier_1"/>
      <sheetName val="6.03 MainsTier_2A"/>
      <sheetName val="6.04 MainsTier_2B"/>
      <sheetName val="6.05 MainsTier_3"/>
      <sheetName val="6.06 MainsTier_Other"/>
      <sheetName val="6.07 MainsDiversions"/>
      <sheetName val="6.08 MainsDecom"/>
      <sheetName val="6.09 RepexServices"/>
      <sheetName val="6.10 IronStubs"/>
      <sheetName val="6.11 RoboticIntervention"/>
      <sheetName val="6.12 Risers"/>
      <sheetName val="6.13 DynamicGrowth"/>
      <sheetName val="7.01 Analysis_RPT"/>
      <sheetName val="8.01 LTS&amp;Entry"/>
      <sheetName val="8.02 Capacity&amp;Storage"/>
      <sheetName val="8.03 DistributionNetwork"/>
      <sheetName val="8.04 Capacity&amp;Demand"/>
      <sheetName val="8.05 CapacityOutput "/>
      <sheetName val="9.01 ODI_CustomerSatisfaction"/>
      <sheetName val="9.02 ODI_CustomerComplaints"/>
      <sheetName val="9.03 ODI_Interruption"/>
      <sheetName val="9.04 Maj_Interrupt"/>
      <sheetName val="9.05 ODI_CollStreetworks"/>
      <sheetName val="9.06 ODI_CO_Awareness"/>
      <sheetName val="10.01 PCD_PWF"/>
      <sheetName val="10.02 PCD_RPM"/>
      <sheetName val="10.03 PCD_GasEscape"/>
      <sheetName val="10.04 PCD_IPR"/>
      <sheetName val="10.05 PCD_London_M_P"/>
      <sheetName val="10.06 BioMet_Imp_Acc"/>
      <sheetName val="11.01 Other_Dist_Gas_Connection"/>
      <sheetName val="11.02 Responding to calls"/>
      <sheetName val="11.03 Other_CommunityFund -NA"/>
      <sheetName val="11.04 Other_V&amp;CMA "/>
      <sheetName val="11.05 Other_Re-openerPipeline"/>
      <sheetName val="11.05a Other_Re-opener Appendix"/>
      <sheetName val="11.06 Other_EnvironmentBCF"/>
      <sheetName val="11.07 Other_Envir_Other"/>
      <sheetName val="11.08 Other_NGNCompletedJobs"/>
      <sheetName val="11.09 Other_NetZero_Dev"/>
      <sheetName val="11.10 Other_HRB_Plans"/>
      <sheetName val="11.11 Other_PREReports&amp;Repairs"/>
      <sheetName val="11.12 Other_ Safety"/>
      <sheetName val="11.13 Other_ Covid_impact"/>
      <sheetName val="12.01 GSoP"/>
      <sheetName val="12.02 Licence_Condition10"/>
      <sheetName val="13.01 Innovation_NIA"/>
      <sheetName val="13.02 Innovation_NIC - NA"/>
      <sheetName val="13.03 Innovation_CNIA"/>
      <sheetName val="13.04 Innovation_SIF"/>
    </sheetNames>
    <sheetDataSet>
      <sheetData sheetId="0">
        <row r="13">
          <cell r="E13" t="str">
            <v>Southern Gas Networks</v>
          </cell>
        </row>
        <row r="15">
          <cell r="E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6467-FBA5-4688-841C-1E144EA46573}">
  <sheetPr>
    <tabColor rgb="FF000000"/>
    <pageSetUpPr autoPageBreaks="0"/>
  </sheetPr>
  <dimension ref="A1:CG100"/>
  <sheetViews>
    <sheetView zoomScaleNormal="100" workbookViewId="0">
      <pane xSplit="9" ySplit="11" topLeftCell="J12" activePane="bottomRight" state="frozen"/>
      <selection pane="topRight" activeCell="J1" sqref="J1"/>
      <selection pane="bottomLeft" activeCell="A12" sqref="A12"/>
      <selection pane="bottomRight"/>
    </sheetView>
  </sheetViews>
  <sheetFormatPr defaultColWidth="0" defaultRowHeight="14"/>
  <cols>
    <col min="1" max="1" width="14.453125" style="26" customWidth="1"/>
    <col min="2" max="2" width="2.453125" style="26" customWidth="1"/>
    <col min="3" max="3" width="1.54296875" style="26" customWidth="1"/>
    <col min="4" max="4" width="5.453125" style="26" bestFit="1" customWidth="1"/>
    <col min="5" max="5" width="23.453125" style="26" customWidth="1"/>
    <col min="6" max="6" width="12" style="26" customWidth="1"/>
    <col min="7" max="7" width="35" style="26" customWidth="1"/>
    <col min="8" max="8" width="4.7265625" style="26" customWidth="1"/>
    <col min="9" max="9" width="47.453125" style="26" customWidth="1"/>
    <col min="10" max="19" width="8.54296875" style="26" customWidth="1"/>
    <col min="20" max="21" width="12.54296875" style="26" customWidth="1"/>
    <col min="22" max="22" width="11.453125" style="26" customWidth="1"/>
    <col min="23" max="24" width="11.54296875" style="26" customWidth="1"/>
    <col min="25" max="25" width="4.453125" style="26" customWidth="1"/>
    <col min="26" max="26" width="14.54296875" style="26" bestFit="1" customWidth="1"/>
    <col min="27" max="27" width="12.54296875" style="26" customWidth="1"/>
    <col min="28" max="28" width="11.54296875" style="26" customWidth="1"/>
    <col min="29" max="29" width="14.54296875" style="26" customWidth="1"/>
    <col min="30" max="31" width="9.453125" style="26" customWidth="1"/>
    <col min="32" max="32" width="21.54296875" style="26" bestFit="1" customWidth="1"/>
    <col min="33" max="33" width="12.453125" style="26" customWidth="1"/>
    <col min="34" max="34" width="17.453125" style="26" customWidth="1"/>
    <col min="35" max="44" width="1.453125" style="26" hidden="1" customWidth="1"/>
    <col min="45" max="50" width="1.54296875" style="26" hidden="1" customWidth="1"/>
    <col min="51" max="68" width="19.453125" style="26" hidden="1" customWidth="1"/>
    <col min="69" max="79" width="14.453125" style="26" hidden="1" customWidth="1"/>
    <col min="80" max="85" width="19.453125" style="26" hidden="1" customWidth="1"/>
    <col min="86" max="16384" width="14.453125" style="26" hidden="1"/>
  </cols>
  <sheetData>
    <row r="1" spans="1:28" s="3" customFormat="1" ht="25">
      <c r="A1" s="1" t="s">
        <v>0</v>
      </c>
      <c r="B1" s="2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8" s="3" customFormat="1" ht="25">
      <c r="A2" s="4" t="str">
        <f>[2]Cover!$E$13</f>
        <v>Southern Gas Networks</v>
      </c>
      <c r="B2" s="2"/>
    </row>
    <row r="3" spans="1:28" s="3" customFormat="1" ht="25">
      <c r="A3" s="4">
        <f>[2]Cover!$E$15</f>
        <v>2026</v>
      </c>
      <c r="B3" s="4"/>
      <c r="C3" s="4"/>
      <c r="D3" s="4"/>
    </row>
    <row r="4" spans="1:28" s="7" customFormat="1" ht="25.5" thickBot="1">
      <c r="A4" s="5" t="s">
        <v>1</v>
      </c>
      <c r="B4" s="6"/>
    </row>
    <row r="5" spans="1:28" s="14" customFormat="1" ht="15.5">
      <c r="A5" s="8"/>
      <c r="B5" s="9"/>
      <c r="C5" s="9"/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3" t="s">
        <v>2</v>
      </c>
      <c r="AA5" s="12"/>
      <c r="AB5" s="12"/>
    </row>
    <row r="6" spans="1:28" s="15" customFormat="1" ht="18">
      <c r="B6" s="16" t="s">
        <v>3</v>
      </c>
    </row>
    <row r="7" spans="1:28" s="17" customFormat="1">
      <c r="P7" s="18"/>
      <c r="Q7" s="18"/>
      <c r="R7" s="18"/>
      <c r="S7" s="18"/>
      <c r="T7" s="18"/>
      <c r="U7" s="18"/>
      <c r="V7" s="19"/>
      <c r="W7" s="19"/>
      <c r="X7" s="19"/>
      <c r="Y7" s="19"/>
      <c r="Z7" s="19"/>
      <c r="AA7" s="19"/>
      <c r="AB7" s="19"/>
    </row>
    <row r="8" spans="1:28" s="14" customFormat="1" ht="27.5">
      <c r="A8" s="8"/>
      <c r="B8" s="9"/>
      <c r="C8" s="9"/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20">
        <v>1</v>
      </c>
      <c r="K8" s="20">
        <v>2</v>
      </c>
      <c r="L8" s="20">
        <v>3</v>
      </c>
      <c r="M8" s="20">
        <v>4</v>
      </c>
      <c r="N8" s="20">
        <v>5</v>
      </c>
      <c r="O8" s="20">
        <v>6</v>
      </c>
      <c r="P8" s="21">
        <v>7</v>
      </c>
      <c r="Q8" s="21">
        <v>8</v>
      </c>
      <c r="R8" s="21">
        <v>9</v>
      </c>
      <c r="S8" s="21">
        <v>10</v>
      </c>
      <c r="T8" s="21" t="s">
        <v>10</v>
      </c>
      <c r="U8" s="11" t="s">
        <v>11</v>
      </c>
      <c r="V8" s="22" t="s">
        <v>12</v>
      </c>
      <c r="W8" s="22" t="s">
        <v>13</v>
      </c>
      <c r="X8" s="22" t="s">
        <v>14</v>
      </c>
      <c r="Y8" s="12"/>
      <c r="Z8" s="23" t="s">
        <v>15</v>
      </c>
      <c r="AA8" s="24" t="s">
        <v>16</v>
      </c>
      <c r="AB8" s="23" t="s">
        <v>17</v>
      </c>
    </row>
    <row r="10" spans="1:28" s="25" customFormat="1" ht="14.25" customHeight="1">
      <c r="A10" s="25" t="s">
        <v>18</v>
      </c>
    </row>
    <row r="11" spans="1:28" s="25" customFormat="1" ht="14.25" customHeight="1"/>
    <row r="12" spans="1:28" s="15" customFormat="1" ht="18">
      <c r="B12" s="16" t="s">
        <v>19</v>
      </c>
    </row>
    <row r="13" spans="1:28" ht="15">
      <c r="B13" s="27"/>
    </row>
    <row r="14" spans="1:28">
      <c r="A14" s="17"/>
      <c r="B14" s="17"/>
      <c r="C14" s="28" t="s">
        <v>20</v>
      </c>
      <c r="D14" s="28"/>
      <c r="E14" s="28"/>
      <c r="F14" s="28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13.5" customHeight="1">
      <c r="A15" s="18"/>
      <c r="B15" s="30"/>
      <c r="C15" s="30"/>
      <c r="G15" s="31"/>
      <c r="H15" s="31"/>
      <c r="I15" s="31"/>
      <c r="J15" s="31"/>
      <c r="K15" s="31"/>
      <c r="L15" s="31"/>
      <c r="M15" s="31"/>
      <c r="N15" s="31"/>
      <c r="O15" s="31"/>
      <c r="P15" s="18"/>
      <c r="Q15" s="31"/>
      <c r="R15" s="18"/>
      <c r="S15" s="18"/>
      <c r="T15" s="18"/>
      <c r="U15" s="18"/>
    </row>
    <row r="16" spans="1:28" ht="15.5">
      <c r="A16" s="18"/>
      <c r="B16" s="30"/>
      <c r="C16" s="30"/>
      <c r="E16" s="26" t="s">
        <v>3</v>
      </c>
      <c r="F16" s="26" t="s">
        <v>21</v>
      </c>
      <c r="G16" s="26" t="s">
        <v>22</v>
      </c>
      <c r="H16" s="32"/>
      <c r="I16" s="33" t="s">
        <v>23</v>
      </c>
      <c r="J16" s="34">
        <v>22</v>
      </c>
      <c r="K16" s="34">
        <v>19</v>
      </c>
      <c r="L16" s="34">
        <v>20</v>
      </c>
      <c r="M16" s="34">
        <v>18</v>
      </c>
      <c r="N16" s="34">
        <v>33</v>
      </c>
      <c r="O16" s="34">
        <v>30</v>
      </c>
      <c r="P16" s="34">
        <v>67</v>
      </c>
      <c r="Q16" s="34">
        <v>274</v>
      </c>
      <c r="R16" s="34">
        <v>479</v>
      </c>
      <c r="S16" s="34">
        <v>1631</v>
      </c>
      <c r="T16" s="35">
        <f>SUM(J16:S16)</f>
        <v>2593</v>
      </c>
      <c r="U16" s="34">
        <v>35</v>
      </c>
      <c r="V16" s="37">
        <f>(J16*1+K16*2+L16*3+M16*4+N16*5+O16*6+P16*7+Q16*8+R16*9+S16*10)/(SUM(J16:S16))</f>
        <v>9.185885075202469</v>
      </c>
      <c r="W16" s="38">
        <f>V16+AB16</f>
        <v>9.2463207632679332</v>
      </c>
      <c r="X16" s="38">
        <f>V16-AB16</f>
        <v>9.1254493871370048</v>
      </c>
      <c r="Y16" s="12"/>
      <c r="Z16" s="39">
        <f>((1-V16)^2)*J16+((2-V16))^2*K16+((3-V16))^2*L16+((4-V16)^2)*M16+((5-V16)^2)*N16+((6-V16)^2)*O16+((7-V16))^2*P16+((8-V16))^2*Q16+((9-V16)^2)*R16+((10-V16)^2)*S16</f>
        <v>6390.40339375241</v>
      </c>
      <c r="AA16" s="39">
        <f>SQRT((Z16)/(T16-1))</f>
        <v>1.5701698659965078</v>
      </c>
      <c r="AB16" s="39">
        <f>CONFIDENCE(0.05,AA16,T16)</f>
        <v>6.0435688065464468E-2</v>
      </c>
    </row>
    <row r="17" spans="2:28" s="41" customFormat="1">
      <c r="B17" s="40"/>
      <c r="C17" s="40"/>
      <c r="E17" s="41" t="s">
        <v>3</v>
      </c>
      <c r="F17" s="41" t="s">
        <v>21</v>
      </c>
      <c r="G17" s="26" t="s">
        <v>22</v>
      </c>
      <c r="H17" s="32"/>
      <c r="I17" s="33" t="s">
        <v>24</v>
      </c>
      <c r="J17" s="34">
        <v>34</v>
      </c>
      <c r="K17" s="34">
        <v>29</v>
      </c>
      <c r="L17" s="34">
        <v>25</v>
      </c>
      <c r="M17" s="34">
        <v>21</v>
      </c>
      <c r="N17" s="34">
        <v>49</v>
      </c>
      <c r="O17" s="34">
        <v>40</v>
      </c>
      <c r="P17" s="34">
        <v>76</v>
      </c>
      <c r="Q17" s="34">
        <v>237</v>
      </c>
      <c r="R17" s="34">
        <v>413</v>
      </c>
      <c r="S17" s="34">
        <v>1673</v>
      </c>
      <c r="T17" s="35">
        <f t="shared" ref="T17:T23" si="0">SUM(J17:S17)</f>
        <v>2597</v>
      </c>
      <c r="U17" s="34">
        <v>31</v>
      </c>
      <c r="V17" s="37">
        <f>(J17*1+K17*2+L17*3+M17*4+N17*5+O17*6+P17*7+Q17*8+R17*9+S17*10)/(SUM(J17:S17))</f>
        <v>9.0916442048517521</v>
      </c>
      <c r="W17" s="38">
        <f>V17+AB17</f>
        <v>9.160654813465074</v>
      </c>
      <c r="X17" s="38">
        <f>V17-AB17</f>
        <v>9.0226335962384301</v>
      </c>
      <c r="Y17" s="12"/>
      <c r="Z17" s="39">
        <f>((1-V17)^2)*J17+((2-V17))^2*K17+((3-V17))^2*L17+((4-V17)^2)*M17+((5-V17)^2)*N17+((6-V17)^2)*O17+((7-V17))^2*P17+((8-V17))^2*Q17+((9-V17)^2)*R17+((10-V17)^2)*S17</f>
        <v>8358.1886792452824</v>
      </c>
      <c r="AA17" s="39">
        <f>SQRT((Z17)/(T17-1))</f>
        <v>1.7943358793111275</v>
      </c>
      <c r="AB17" s="39">
        <f>CONFIDENCE(0.05,AA17,T17)</f>
        <v>6.901060861332256E-2</v>
      </c>
    </row>
    <row r="18" spans="2:28" s="41" customFormat="1">
      <c r="B18" s="17"/>
      <c r="C18" s="17"/>
      <c r="E18" s="41" t="s">
        <v>3</v>
      </c>
      <c r="F18" s="41" t="s">
        <v>21</v>
      </c>
      <c r="G18" s="26" t="s">
        <v>22</v>
      </c>
      <c r="H18" s="32"/>
      <c r="I18" s="33" t="s">
        <v>25</v>
      </c>
      <c r="J18" s="34">
        <v>33</v>
      </c>
      <c r="K18" s="34">
        <v>3</v>
      </c>
      <c r="L18" s="34">
        <v>9</v>
      </c>
      <c r="M18" s="34">
        <v>25</v>
      </c>
      <c r="N18" s="34">
        <v>29</v>
      </c>
      <c r="O18" s="34">
        <v>33</v>
      </c>
      <c r="P18" s="34">
        <v>72</v>
      </c>
      <c r="Q18" s="34">
        <v>159</v>
      </c>
      <c r="R18" s="34">
        <v>387</v>
      </c>
      <c r="S18" s="34">
        <v>1781</v>
      </c>
      <c r="T18" s="35">
        <f t="shared" si="0"/>
        <v>2531</v>
      </c>
      <c r="U18" s="34">
        <v>97</v>
      </c>
      <c r="V18" s="37">
        <f t="shared" ref="V18:V23" si="1">(J18*1+K18*2+L18*3+M18*4+N18*5+O18*6+P18*7+Q18*8+R18*9+S18*10)/(SUM(J18:S18))</f>
        <v>9.3156854998024503</v>
      </c>
      <c r="W18" s="38">
        <f t="shared" ref="W18:W23" si="2">V18+AB18</f>
        <v>9.3754040405574042</v>
      </c>
      <c r="X18" s="38">
        <f t="shared" ref="X18:X23" si="3">V18-AB18</f>
        <v>9.2559669590474964</v>
      </c>
      <c r="Y18" s="12"/>
      <c r="Z18" s="39">
        <f t="shared" ref="Z18:Z23" si="4">((1-V18)^2)*J18+((2-V18))^2*K18+((3-V18))^2*L18+((4-V18)^2)*M18+((5-V18)^2)*N18+((6-V18)^2)*O18+((7-V18))^2*P18+((8-V18))^2*Q18+((9-V18)^2)*R18+((10-V18)^2)*S18</f>
        <v>5944.7672856578429</v>
      </c>
      <c r="AA18" s="39">
        <f t="shared" ref="AA18:AA23" si="5">SQRT((Z18)/(T18-1))</f>
        <v>1.5328765082641458</v>
      </c>
      <c r="AB18" s="39">
        <f t="shared" ref="AB18:AB23" si="6">CONFIDENCE(0.05,AA18,T18)</f>
        <v>5.9718540754954225E-2</v>
      </c>
    </row>
    <row r="19" spans="2:28" s="41" customFormat="1">
      <c r="B19" s="17"/>
      <c r="C19" s="17"/>
      <c r="E19" s="41" t="s">
        <v>3</v>
      </c>
      <c r="F19" s="41" t="s">
        <v>21</v>
      </c>
      <c r="G19" s="26" t="s">
        <v>22</v>
      </c>
      <c r="H19" s="32"/>
      <c r="I19" s="33" t="s">
        <v>26</v>
      </c>
      <c r="J19" s="34">
        <v>24</v>
      </c>
      <c r="K19" s="34">
        <v>8</v>
      </c>
      <c r="L19" s="34">
        <v>15</v>
      </c>
      <c r="M19" s="34">
        <v>15</v>
      </c>
      <c r="N19" s="34">
        <v>23</v>
      </c>
      <c r="O19" s="34">
        <v>28</v>
      </c>
      <c r="P19" s="34">
        <v>44</v>
      </c>
      <c r="Q19" s="34">
        <v>153</v>
      </c>
      <c r="R19" s="34">
        <v>342</v>
      </c>
      <c r="S19" s="34">
        <v>1928</v>
      </c>
      <c r="T19" s="35">
        <f t="shared" si="0"/>
        <v>2580</v>
      </c>
      <c r="U19" s="34">
        <v>48</v>
      </c>
      <c r="V19" s="37">
        <f t="shared" si="1"/>
        <v>9.4255813953488374</v>
      </c>
      <c r="W19" s="38">
        <f t="shared" si="2"/>
        <v>9.4806500347537774</v>
      </c>
      <c r="X19" s="38">
        <f t="shared" si="3"/>
        <v>9.3705127559438974</v>
      </c>
      <c r="Y19" s="12"/>
      <c r="Z19" s="39">
        <f t="shared" si="4"/>
        <v>5252.7116279069769</v>
      </c>
      <c r="AA19" s="39">
        <f t="shared" si="5"/>
        <v>1.4271384542050276</v>
      </c>
      <c r="AB19" s="39">
        <f t="shared" si="6"/>
        <v>5.5068639404940334E-2</v>
      </c>
    </row>
    <row r="20" spans="2:28" s="41" customFormat="1">
      <c r="B20" s="17"/>
      <c r="C20" s="17"/>
      <c r="E20" s="41" t="s">
        <v>3</v>
      </c>
      <c r="F20" s="41" t="s">
        <v>21</v>
      </c>
      <c r="G20" s="26" t="s">
        <v>22</v>
      </c>
      <c r="H20" s="32"/>
      <c r="I20" s="33" t="s">
        <v>27</v>
      </c>
      <c r="J20" s="34">
        <v>34</v>
      </c>
      <c r="K20" s="34">
        <v>26</v>
      </c>
      <c r="L20" s="34">
        <v>22</v>
      </c>
      <c r="M20" s="34">
        <v>31</v>
      </c>
      <c r="N20" s="34">
        <v>41</v>
      </c>
      <c r="O20" s="34">
        <v>38</v>
      </c>
      <c r="P20" s="34">
        <v>79</v>
      </c>
      <c r="Q20" s="34">
        <v>261</v>
      </c>
      <c r="R20" s="34">
        <v>407</v>
      </c>
      <c r="S20" s="34">
        <v>1635</v>
      </c>
      <c r="T20" s="35">
        <f t="shared" si="0"/>
        <v>2574</v>
      </c>
      <c r="U20" s="34">
        <v>54</v>
      </c>
      <c r="V20" s="37">
        <f t="shared" si="1"/>
        <v>9.0765345765345771</v>
      </c>
      <c r="W20" s="38">
        <f t="shared" si="2"/>
        <v>9.1455500310786597</v>
      </c>
      <c r="X20" s="38">
        <f t="shared" si="3"/>
        <v>9.0075191219904944</v>
      </c>
      <c r="Y20" s="12"/>
      <c r="Z20" s="39">
        <f t="shared" si="4"/>
        <v>8211.92268842269</v>
      </c>
      <c r="AA20" s="39">
        <f t="shared" si="5"/>
        <v>1.7864979941066328</v>
      </c>
      <c r="AB20" s="39">
        <f t="shared" si="6"/>
        <v>6.9015454544082713E-2</v>
      </c>
    </row>
    <row r="21" spans="2:28" s="41" customFormat="1">
      <c r="B21" s="17"/>
      <c r="C21" s="17"/>
      <c r="E21" s="41" t="s">
        <v>3</v>
      </c>
      <c r="F21" s="41" t="s">
        <v>21</v>
      </c>
      <c r="G21" s="26" t="s">
        <v>22</v>
      </c>
      <c r="H21" s="32"/>
      <c r="I21" s="33" t="s">
        <v>28</v>
      </c>
      <c r="J21" s="34">
        <v>56</v>
      </c>
      <c r="K21" s="34">
        <v>24</v>
      </c>
      <c r="L21" s="34">
        <v>38</v>
      </c>
      <c r="M21" s="34">
        <v>41</v>
      </c>
      <c r="N21" s="34">
        <v>75</v>
      </c>
      <c r="O21" s="34">
        <v>96</v>
      </c>
      <c r="P21" s="34">
        <v>145</v>
      </c>
      <c r="Q21" s="34">
        <v>379</v>
      </c>
      <c r="R21" s="34">
        <v>417</v>
      </c>
      <c r="S21" s="34">
        <v>1285</v>
      </c>
      <c r="T21" s="35">
        <f t="shared" si="0"/>
        <v>2556</v>
      </c>
      <c r="U21" s="34">
        <v>72</v>
      </c>
      <c r="V21" s="37">
        <f t="shared" si="1"/>
        <v>8.6005477308294207</v>
      </c>
      <c r="W21" s="38">
        <f t="shared" si="2"/>
        <v>8.6811812152354673</v>
      </c>
      <c r="X21" s="38">
        <f t="shared" si="3"/>
        <v>8.5199142464233741</v>
      </c>
      <c r="Y21" s="12"/>
      <c r="Z21" s="39">
        <f t="shared" si="4"/>
        <v>11053.159233176839</v>
      </c>
      <c r="AA21" s="39">
        <f t="shared" si="5"/>
        <v>2.0799254119902932</v>
      </c>
      <c r="AB21" s="39">
        <f t="shared" si="6"/>
        <v>8.0633484406047257E-2</v>
      </c>
    </row>
    <row r="22" spans="2:28" s="41" customFormat="1">
      <c r="B22" s="17"/>
      <c r="C22" s="17"/>
      <c r="E22" s="41" t="s">
        <v>3</v>
      </c>
      <c r="F22" s="41" t="s">
        <v>21</v>
      </c>
      <c r="G22" s="26" t="s">
        <v>22</v>
      </c>
      <c r="H22" s="32"/>
      <c r="I22" s="33" t="s">
        <v>29</v>
      </c>
      <c r="J22" s="34">
        <v>21</v>
      </c>
      <c r="K22" s="34">
        <v>7</v>
      </c>
      <c r="L22" s="34">
        <v>15</v>
      </c>
      <c r="M22" s="34">
        <v>11</v>
      </c>
      <c r="N22" s="34">
        <v>40</v>
      </c>
      <c r="O22" s="34">
        <v>19</v>
      </c>
      <c r="P22" s="34">
        <v>59</v>
      </c>
      <c r="Q22" s="34">
        <v>191</v>
      </c>
      <c r="R22" s="34">
        <v>396</v>
      </c>
      <c r="S22" s="34">
        <v>1811</v>
      </c>
      <c r="T22" s="35">
        <f t="shared" si="0"/>
        <v>2570</v>
      </c>
      <c r="U22" s="34">
        <v>58</v>
      </c>
      <c r="V22" s="37">
        <f t="shared" si="1"/>
        <v>9.3591439688715958</v>
      </c>
      <c r="W22" s="38">
        <f t="shared" si="2"/>
        <v>9.4142519307198338</v>
      </c>
      <c r="X22" s="38">
        <f t="shared" si="3"/>
        <v>9.3040360070233579</v>
      </c>
      <c r="Y22" s="12"/>
      <c r="Z22" s="39">
        <f t="shared" si="4"/>
        <v>5219.5101167315179</v>
      </c>
      <c r="AA22" s="39">
        <f t="shared" si="5"/>
        <v>1.4253870858077506</v>
      </c>
      <c r="AB22" s="39">
        <f t="shared" si="6"/>
        <v>5.5107961848237498E-2</v>
      </c>
    </row>
    <row r="23" spans="2:28" s="41" customFormat="1">
      <c r="B23" s="17"/>
      <c r="C23" s="17"/>
      <c r="E23" s="41" t="s">
        <v>3</v>
      </c>
      <c r="F23" s="41" t="s">
        <v>21</v>
      </c>
      <c r="G23" s="26" t="s">
        <v>22</v>
      </c>
      <c r="H23" s="32"/>
      <c r="I23" s="33" t="s">
        <v>30</v>
      </c>
      <c r="J23" s="34">
        <v>25</v>
      </c>
      <c r="K23" s="34">
        <v>11</v>
      </c>
      <c r="L23" s="34">
        <v>18</v>
      </c>
      <c r="M23" s="34">
        <v>12</v>
      </c>
      <c r="N23" s="34">
        <v>48</v>
      </c>
      <c r="O23" s="34">
        <v>24</v>
      </c>
      <c r="P23" s="34">
        <v>77</v>
      </c>
      <c r="Q23" s="34">
        <v>225</v>
      </c>
      <c r="R23" s="34">
        <v>439</v>
      </c>
      <c r="S23" s="34">
        <v>1652</v>
      </c>
      <c r="T23" s="35">
        <f t="shared" si="0"/>
        <v>2531</v>
      </c>
      <c r="U23" s="34">
        <v>97</v>
      </c>
      <c r="V23" s="37">
        <f t="shared" si="1"/>
        <v>9.2228368233899651</v>
      </c>
      <c r="W23" s="38">
        <f t="shared" si="2"/>
        <v>9.2834801939674705</v>
      </c>
      <c r="X23" s="38">
        <f t="shared" si="3"/>
        <v>9.1621934528124598</v>
      </c>
      <c r="Y23" s="12"/>
      <c r="Z23" s="39">
        <f t="shared" si="4"/>
        <v>6130.3200316080602</v>
      </c>
      <c r="AA23" s="39">
        <f t="shared" si="5"/>
        <v>1.5566153654299171</v>
      </c>
      <c r="AB23" s="39">
        <f t="shared" si="6"/>
        <v>6.0643370577504976E-2</v>
      </c>
    </row>
    <row r="24" spans="2:28" s="17" customFormat="1">
      <c r="J24" s="42"/>
      <c r="K24" s="42"/>
      <c r="L24" s="42"/>
      <c r="M24" s="42"/>
      <c r="N24" s="42"/>
      <c r="O24" s="42"/>
      <c r="P24" s="43"/>
      <c r="Q24" s="43"/>
      <c r="R24" s="43"/>
      <c r="S24" s="43"/>
      <c r="T24" s="43"/>
      <c r="U24" s="43"/>
      <c r="V24" s="19"/>
      <c r="W24" s="19"/>
      <c r="X24" s="19"/>
      <c r="Y24" s="19"/>
      <c r="Z24" s="44"/>
      <c r="AA24" s="44"/>
      <c r="AB24" s="44"/>
    </row>
    <row r="25" spans="2:28" s="15" customFormat="1" ht="18">
      <c r="B25" s="16" t="s">
        <v>31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Z25" s="46"/>
      <c r="AA25" s="46"/>
      <c r="AB25" s="46"/>
    </row>
    <row r="26" spans="2:28" s="17" customFormat="1">
      <c r="J26" s="42"/>
      <c r="K26" s="42"/>
      <c r="L26" s="42"/>
      <c r="M26" s="42"/>
      <c r="N26" s="42"/>
      <c r="O26" s="42"/>
      <c r="P26" s="43"/>
      <c r="Q26" s="43"/>
      <c r="R26" s="43"/>
      <c r="S26" s="43"/>
      <c r="T26" s="43"/>
      <c r="U26" s="43"/>
      <c r="V26" s="19"/>
      <c r="W26" s="19"/>
      <c r="X26" s="19"/>
      <c r="Y26" s="19"/>
      <c r="Z26" s="44"/>
      <c r="AA26" s="44"/>
      <c r="AB26" s="44"/>
    </row>
    <row r="27" spans="2:28">
      <c r="B27" s="17"/>
      <c r="C27" s="28" t="s">
        <v>32</v>
      </c>
      <c r="D27" s="28"/>
      <c r="E27" s="28"/>
      <c r="F27" s="28"/>
      <c r="G27" s="28"/>
      <c r="H27" s="29"/>
      <c r="I27" s="29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29"/>
      <c r="W27" s="29"/>
      <c r="X27" s="29"/>
      <c r="Y27" s="29"/>
      <c r="Z27" s="48"/>
      <c r="AA27" s="48"/>
      <c r="AB27" s="48"/>
    </row>
    <row r="28" spans="2:28">
      <c r="G28" s="13"/>
      <c r="H28" s="31"/>
      <c r="I28" s="31"/>
      <c r="J28" s="49"/>
      <c r="K28" s="49"/>
      <c r="L28" s="49"/>
      <c r="M28" s="49"/>
      <c r="N28" s="49"/>
      <c r="O28" s="50"/>
      <c r="P28" s="50"/>
      <c r="Q28" s="49"/>
      <c r="R28" s="43"/>
      <c r="S28" s="43"/>
      <c r="T28" s="43"/>
      <c r="U28" s="43"/>
      <c r="V28" s="8"/>
      <c r="W28" s="8"/>
      <c r="X28" s="8"/>
      <c r="Y28" s="8"/>
      <c r="Z28" s="51"/>
      <c r="AA28" s="51"/>
      <c r="AB28" s="51"/>
    </row>
    <row r="29" spans="2:28">
      <c r="E29" s="26" t="s">
        <v>3</v>
      </c>
      <c r="F29" s="26" t="s">
        <v>21</v>
      </c>
      <c r="G29" s="31" t="s">
        <v>33</v>
      </c>
      <c r="H29" s="52"/>
      <c r="I29" s="31" t="s">
        <v>34</v>
      </c>
      <c r="J29" s="34">
        <v>0</v>
      </c>
      <c r="K29" s="34">
        <v>0</v>
      </c>
      <c r="L29" s="34">
        <v>1</v>
      </c>
      <c r="M29" s="34">
        <v>1</v>
      </c>
      <c r="N29" s="34">
        <v>11</v>
      </c>
      <c r="O29" s="34">
        <v>7</v>
      </c>
      <c r="P29" s="34">
        <v>36</v>
      </c>
      <c r="Q29" s="34">
        <v>165</v>
      </c>
      <c r="R29" s="34">
        <v>499</v>
      </c>
      <c r="S29" s="34">
        <v>3996</v>
      </c>
      <c r="T29" s="35">
        <f t="shared" ref="T29:T38" si="7">SUM(J29:S29)</f>
        <v>4716</v>
      </c>
      <c r="U29" s="34">
        <v>3</v>
      </c>
      <c r="V29" s="37">
        <f t="shared" ref="V29:V37" si="8">(J29*1+K29*2+L29*3+M29*4+N29*5+O29*6+P29*7+Q29*8+R29*9+S29*10)/(SUM(J29:S29))</f>
        <v>9.7809584393553859</v>
      </c>
      <c r="W29" s="38">
        <f t="shared" ref="W29:W38" si="9">V29+AB29</f>
        <v>9.7982400388945141</v>
      </c>
      <c r="X29" s="38">
        <f t="shared" ref="X29:X38" si="10">V29-AB29</f>
        <v>9.7636768398162577</v>
      </c>
      <c r="Y29" s="12"/>
      <c r="Z29" s="39">
        <f t="shared" ref="Z29:Z38" si="11">((1-V29)^2)*J29+((2-V29))^2*K29+((3-V29))^2*L29+((4-V29)^2)*M29+((5-V29)^2)*N29+((6-V29)^2)*O29+((7-V29))^2*P29+((8-V29))^2*Q29+((9-V29)^2)*R29+((10-V29)^2)*S29</f>
        <v>1728.7300678541137</v>
      </c>
      <c r="AA29" s="39">
        <f t="shared" ref="AA29:AA38" si="12">SQRT((Z29)/(T29-1))</f>
        <v>0.60551198599734624</v>
      </c>
      <c r="AB29" s="39">
        <f t="shared" ref="AB29:AB38" si="13">CONFIDENCE(0.05,AA29,T29)</f>
        <v>1.7281599539128088E-2</v>
      </c>
    </row>
    <row r="30" spans="2:28">
      <c r="E30" s="41" t="s">
        <v>3</v>
      </c>
      <c r="F30" s="41" t="s">
        <v>21</v>
      </c>
      <c r="G30" s="31" t="s">
        <v>33</v>
      </c>
      <c r="H30" s="52"/>
      <c r="I30" s="31" t="s">
        <v>35</v>
      </c>
      <c r="J30" s="34">
        <v>6</v>
      </c>
      <c r="K30" s="34">
        <v>5</v>
      </c>
      <c r="L30" s="34">
        <v>4</v>
      </c>
      <c r="M30" s="34">
        <v>2</v>
      </c>
      <c r="N30" s="34">
        <v>22</v>
      </c>
      <c r="O30" s="34">
        <v>19</v>
      </c>
      <c r="P30" s="34">
        <v>74</v>
      </c>
      <c r="Q30" s="34">
        <v>232</v>
      </c>
      <c r="R30" s="34">
        <v>344</v>
      </c>
      <c r="S30" s="34">
        <v>3099</v>
      </c>
      <c r="T30" s="35">
        <f t="shared" si="7"/>
        <v>3807</v>
      </c>
      <c r="U30" s="34">
        <v>912</v>
      </c>
      <c r="V30" s="37">
        <f t="shared" si="8"/>
        <v>9.6453900709219855</v>
      </c>
      <c r="W30" s="38">
        <f t="shared" si="9"/>
        <v>9.6753573692507207</v>
      </c>
      <c r="X30" s="38">
        <f t="shared" si="10"/>
        <v>9.6154227725932504</v>
      </c>
      <c r="Y30" s="12"/>
      <c r="Z30" s="39">
        <f t="shared" si="11"/>
        <v>3387.2765957446809</v>
      </c>
      <c r="AA30" s="39">
        <f t="shared" si="12"/>
        <v>0.94338928389789289</v>
      </c>
      <c r="AB30" s="39">
        <f t="shared" si="13"/>
        <v>2.9967298328735945E-2</v>
      </c>
    </row>
    <row r="31" spans="2:28">
      <c r="E31" s="41" t="s">
        <v>3</v>
      </c>
      <c r="F31" s="41" t="s">
        <v>21</v>
      </c>
      <c r="G31" s="31" t="s">
        <v>33</v>
      </c>
      <c r="H31" s="52"/>
      <c r="I31" s="31" t="s">
        <v>36</v>
      </c>
      <c r="J31" s="34">
        <v>3</v>
      </c>
      <c r="K31" s="34">
        <v>1</v>
      </c>
      <c r="L31" s="34">
        <v>4</v>
      </c>
      <c r="M31" s="34">
        <v>3</v>
      </c>
      <c r="N31" s="34">
        <v>23</v>
      </c>
      <c r="O31" s="34">
        <v>15</v>
      </c>
      <c r="P31" s="34">
        <v>53</v>
      </c>
      <c r="Q31" s="34">
        <v>212</v>
      </c>
      <c r="R31" s="34">
        <v>378</v>
      </c>
      <c r="S31" s="34">
        <v>3957</v>
      </c>
      <c r="T31" s="35">
        <f t="shared" si="7"/>
        <v>4649</v>
      </c>
      <c r="U31" s="34">
        <v>70</v>
      </c>
      <c r="V31" s="37">
        <f t="shared" si="8"/>
        <v>9.738223273822328</v>
      </c>
      <c r="W31" s="38">
        <f t="shared" si="9"/>
        <v>9.7605754955103841</v>
      </c>
      <c r="X31" s="38">
        <f t="shared" si="10"/>
        <v>9.7158710521342719</v>
      </c>
      <c r="Y31" s="12"/>
      <c r="Z31" s="39">
        <f t="shared" si="11"/>
        <v>2810.4177242417727</v>
      </c>
      <c r="AA31" s="39">
        <f t="shared" si="12"/>
        <v>0.77759306412407991</v>
      </c>
      <c r="AB31" s="39">
        <f t="shared" si="13"/>
        <v>2.2352221688055753E-2</v>
      </c>
    </row>
    <row r="32" spans="2:28">
      <c r="E32" s="41" t="s">
        <v>3</v>
      </c>
      <c r="F32" s="41" t="s">
        <v>21</v>
      </c>
      <c r="G32" s="31" t="s">
        <v>33</v>
      </c>
      <c r="H32" s="52"/>
      <c r="I32" s="31" t="s">
        <v>25</v>
      </c>
      <c r="J32" s="34">
        <v>7</v>
      </c>
      <c r="K32" s="34">
        <v>3</v>
      </c>
      <c r="L32" s="34">
        <v>6</v>
      </c>
      <c r="M32" s="34">
        <v>6</v>
      </c>
      <c r="N32" s="34">
        <v>26</v>
      </c>
      <c r="O32" s="34">
        <v>20</v>
      </c>
      <c r="P32" s="34">
        <v>35</v>
      </c>
      <c r="Q32" s="34">
        <v>116</v>
      </c>
      <c r="R32" s="34">
        <v>190</v>
      </c>
      <c r="S32" s="34">
        <v>2148</v>
      </c>
      <c r="T32" s="35">
        <f t="shared" si="7"/>
        <v>2557</v>
      </c>
      <c r="U32" s="34">
        <v>2162</v>
      </c>
      <c r="V32" s="37">
        <f t="shared" si="8"/>
        <v>9.6472428627297617</v>
      </c>
      <c r="W32" s="38">
        <f t="shared" si="9"/>
        <v>9.6884561424921909</v>
      </c>
      <c r="X32" s="38">
        <f t="shared" si="10"/>
        <v>9.6060295829673326</v>
      </c>
      <c r="Y32" s="12"/>
      <c r="Z32" s="39">
        <f t="shared" si="11"/>
        <v>2889.8130621822447</v>
      </c>
      <c r="AA32" s="39">
        <f t="shared" si="12"/>
        <v>1.0632966611375056</v>
      </c>
      <c r="AB32" s="39">
        <f t="shared" si="13"/>
        <v>4.1213279762428327E-2</v>
      </c>
    </row>
    <row r="33" spans="2:28">
      <c r="E33" s="41" t="s">
        <v>3</v>
      </c>
      <c r="F33" s="41" t="s">
        <v>21</v>
      </c>
      <c r="G33" s="31" t="s">
        <v>33</v>
      </c>
      <c r="H33" s="52"/>
      <c r="I33" s="31" t="s">
        <v>37</v>
      </c>
      <c r="J33" s="34">
        <v>7</v>
      </c>
      <c r="K33" s="34">
        <v>2</v>
      </c>
      <c r="L33" s="34">
        <v>2</v>
      </c>
      <c r="M33" s="34">
        <v>7</v>
      </c>
      <c r="N33" s="34">
        <v>23</v>
      </c>
      <c r="O33" s="34">
        <v>22</v>
      </c>
      <c r="P33" s="34">
        <v>41</v>
      </c>
      <c r="Q33" s="34">
        <v>125</v>
      </c>
      <c r="R33" s="34">
        <v>179</v>
      </c>
      <c r="S33" s="34">
        <v>2149</v>
      </c>
      <c r="T33" s="35">
        <f t="shared" si="7"/>
        <v>2557</v>
      </c>
      <c r="U33" s="34">
        <v>2162</v>
      </c>
      <c r="V33" s="37">
        <f t="shared" si="8"/>
        <v>9.6519358623386786</v>
      </c>
      <c r="W33" s="38">
        <f t="shared" si="9"/>
        <v>9.6918479834638021</v>
      </c>
      <c r="X33" s="38">
        <f t="shared" si="10"/>
        <v>9.6120237412135552</v>
      </c>
      <c r="Y33" s="12"/>
      <c r="Z33" s="39">
        <f t="shared" si="11"/>
        <v>2710.2229174814233</v>
      </c>
      <c r="AA33" s="39">
        <f t="shared" si="12"/>
        <v>1.0297269563570939</v>
      </c>
      <c r="AB33" s="39">
        <f t="shared" si="13"/>
        <v>3.9912121125122761E-2</v>
      </c>
    </row>
    <row r="34" spans="2:28">
      <c r="E34" s="41" t="s">
        <v>3</v>
      </c>
      <c r="F34" s="41" t="s">
        <v>21</v>
      </c>
      <c r="G34" s="31" t="s">
        <v>33</v>
      </c>
      <c r="H34" s="52"/>
      <c r="I34" s="31" t="s">
        <v>26</v>
      </c>
      <c r="J34" s="34">
        <v>0</v>
      </c>
      <c r="K34" s="34">
        <v>0</v>
      </c>
      <c r="L34" s="34">
        <v>2</v>
      </c>
      <c r="M34" s="34">
        <v>0</v>
      </c>
      <c r="N34" s="34">
        <v>5</v>
      </c>
      <c r="O34" s="34">
        <v>7</v>
      </c>
      <c r="P34" s="34">
        <v>23</v>
      </c>
      <c r="Q34" s="34">
        <v>76</v>
      </c>
      <c r="R34" s="34">
        <v>213</v>
      </c>
      <c r="S34" s="34">
        <v>4288</v>
      </c>
      <c r="T34" s="35">
        <f t="shared" si="7"/>
        <v>4614</v>
      </c>
      <c r="U34" s="34">
        <v>105</v>
      </c>
      <c r="V34" s="37">
        <f t="shared" si="8"/>
        <v>9.8914174252275675</v>
      </c>
      <c r="W34" s="38">
        <f t="shared" si="9"/>
        <v>9.9048826678662465</v>
      </c>
      <c r="X34" s="38">
        <f t="shared" si="10"/>
        <v>9.8779521825888885</v>
      </c>
      <c r="Y34" s="12"/>
      <c r="Z34" s="39">
        <f t="shared" si="11"/>
        <v>1004.6001300390116</v>
      </c>
      <c r="AA34" s="39">
        <f t="shared" si="12"/>
        <v>0.4666646323067129</v>
      </c>
      <c r="AB34" s="39">
        <f t="shared" si="13"/>
        <v>1.3465242638678708E-2</v>
      </c>
    </row>
    <row r="35" spans="2:28">
      <c r="E35" s="41" t="s">
        <v>3</v>
      </c>
      <c r="F35" s="41" t="s">
        <v>21</v>
      </c>
      <c r="G35" s="31" t="s">
        <v>33</v>
      </c>
      <c r="H35" s="52"/>
      <c r="I35" s="31" t="s">
        <v>38</v>
      </c>
      <c r="J35" s="34">
        <v>3</v>
      </c>
      <c r="K35" s="34">
        <v>4</v>
      </c>
      <c r="L35" s="34">
        <v>5</v>
      </c>
      <c r="M35" s="34">
        <v>4</v>
      </c>
      <c r="N35" s="34">
        <v>6</v>
      </c>
      <c r="O35" s="34">
        <v>10</v>
      </c>
      <c r="P35" s="34">
        <v>33</v>
      </c>
      <c r="Q35" s="34">
        <v>86</v>
      </c>
      <c r="R35" s="34">
        <v>98</v>
      </c>
      <c r="S35" s="34">
        <v>1087</v>
      </c>
      <c r="T35" s="35">
        <f t="shared" si="7"/>
        <v>1336</v>
      </c>
      <c r="U35" s="34">
        <v>3383</v>
      </c>
      <c r="V35" s="37">
        <f t="shared" si="8"/>
        <v>9.5830838323353298</v>
      </c>
      <c r="W35" s="38">
        <f t="shared" si="9"/>
        <v>9.6436790160200978</v>
      </c>
      <c r="X35" s="38">
        <f t="shared" si="10"/>
        <v>9.5224886486505618</v>
      </c>
      <c r="Y35" s="12"/>
      <c r="Z35" s="39">
        <f t="shared" si="11"/>
        <v>1704.7776946107783</v>
      </c>
      <c r="AA35" s="39">
        <f t="shared" si="12"/>
        <v>1.1300385113621711</v>
      </c>
      <c r="AB35" s="39">
        <f t="shared" si="13"/>
        <v>6.0595183684768808E-2</v>
      </c>
    </row>
    <row r="36" spans="2:28">
      <c r="E36" s="41" t="s">
        <v>3</v>
      </c>
      <c r="F36" s="41" t="s">
        <v>21</v>
      </c>
      <c r="G36" s="31" t="s">
        <v>33</v>
      </c>
      <c r="H36" s="52"/>
      <c r="I36" s="31" t="s">
        <v>39</v>
      </c>
      <c r="J36" s="34">
        <v>2</v>
      </c>
      <c r="K36" s="34">
        <v>1</v>
      </c>
      <c r="L36" s="34">
        <v>2</v>
      </c>
      <c r="M36" s="34">
        <v>1</v>
      </c>
      <c r="N36" s="34">
        <v>9</v>
      </c>
      <c r="O36" s="34">
        <v>4</v>
      </c>
      <c r="P36" s="34">
        <v>27</v>
      </c>
      <c r="Q36" s="34">
        <v>118</v>
      </c>
      <c r="R36" s="34">
        <v>287</v>
      </c>
      <c r="S36" s="34">
        <v>4135</v>
      </c>
      <c r="T36" s="35">
        <f t="shared" si="7"/>
        <v>4586</v>
      </c>
      <c r="U36" s="34">
        <v>133</v>
      </c>
      <c r="V36" s="37">
        <f t="shared" si="8"/>
        <v>9.8449629306585251</v>
      </c>
      <c r="W36" s="38">
        <f t="shared" si="9"/>
        <v>9.8617405413032042</v>
      </c>
      <c r="X36" s="38">
        <f t="shared" si="10"/>
        <v>9.828185320013846</v>
      </c>
      <c r="Y36" s="12"/>
      <c r="Z36" s="39">
        <f t="shared" si="11"/>
        <v>1540.7686436982119</v>
      </c>
      <c r="AA36" s="39">
        <f t="shared" si="12"/>
        <v>0.57969432092603401</v>
      </c>
      <c r="AB36" s="39">
        <f t="shared" si="13"/>
        <v>1.6777610644679211E-2</v>
      </c>
    </row>
    <row r="37" spans="2:28">
      <c r="E37" s="41" t="s">
        <v>3</v>
      </c>
      <c r="F37" s="26" t="s">
        <v>21</v>
      </c>
      <c r="G37" s="31" t="s">
        <v>33</v>
      </c>
      <c r="H37" s="52"/>
      <c r="I37" s="31" t="s">
        <v>40</v>
      </c>
      <c r="J37" s="34">
        <v>2</v>
      </c>
      <c r="K37" s="34">
        <v>1</v>
      </c>
      <c r="L37" s="34">
        <v>5</v>
      </c>
      <c r="M37" s="34">
        <v>0</v>
      </c>
      <c r="N37" s="34">
        <v>17</v>
      </c>
      <c r="O37" s="34">
        <v>9</v>
      </c>
      <c r="P37" s="34">
        <v>34</v>
      </c>
      <c r="Q37" s="34">
        <v>115</v>
      </c>
      <c r="R37" s="34">
        <v>253</v>
      </c>
      <c r="S37" s="34">
        <v>4150</v>
      </c>
      <c r="T37" s="35">
        <f t="shared" si="7"/>
        <v>4586</v>
      </c>
      <c r="U37" s="34">
        <v>133</v>
      </c>
      <c r="V37" s="37">
        <f t="shared" si="8"/>
        <v>9.832751853467073</v>
      </c>
      <c r="W37" s="38">
        <f t="shared" si="9"/>
        <v>9.8515329575302122</v>
      </c>
      <c r="X37" s="38">
        <f t="shared" si="10"/>
        <v>9.8139707494039339</v>
      </c>
      <c r="Y37" s="12"/>
      <c r="Z37" s="39">
        <f t="shared" si="11"/>
        <v>1930.7206716092453</v>
      </c>
      <c r="AA37" s="39">
        <f t="shared" si="12"/>
        <v>0.6489183469980786</v>
      </c>
      <c r="AB37" s="39">
        <f t="shared" si="13"/>
        <v>1.8781104063139105E-2</v>
      </c>
    </row>
    <row r="38" spans="2:28">
      <c r="E38" s="41" t="s">
        <v>3</v>
      </c>
      <c r="F38" s="26" t="s">
        <v>21</v>
      </c>
      <c r="G38" s="31" t="s">
        <v>33</v>
      </c>
      <c r="H38" s="52"/>
      <c r="I38" s="31" t="s">
        <v>30</v>
      </c>
      <c r="J38" s="34">
        <v>6</v>
      </c>
      <c r="K38" s="34">
        <v>3</v>
      </c>
      <c r="L38" s="34">
        <v>2</v>
      </c>
      <c r="M38" s="34">
        <v>0</v>
      </c>
      <c r="N38" s="34">
        <v>24</v>
      </c>
      <c r="O38" s="34">
        <v>11</v>
      </c>
      <c r="P38" s="34">
        <v>51</v>
      </c>
      <c r="Q38" s="34">
        <v>196</v>
      </c>
      <c r="R38" s="34">
        <v>337</v>
      </c>
      <c r="S38" s="34">
        <v>3937</v>
      </c>
      <c r="T38" s="35">
        <f t="shared" si="7"/>
        <v>4567</v>
      </c>
      <c r="U38" s="34">
        <v>152</v>
      </c>
      <c r="V38" s="37">
        <f>(J38*1+K38*2+L38*3+M38*4+N38*5+O38*6+P38*7+Q38*8+R38*9+S38*10)/(SUM(J38:S38))</f>
        <v>9.7508211079483242</v>
      </c>
      <c r="W38" s="38">
        <f t="shared" si="9"/>
        <v>9.7737280830743494</v>
      </c>
      <c r="X38" s="38">
        <f t="shared" si="10"/>
        <v>9.7279141328222991</v>
      </c>
      <c r="Y38" s="12"/>
      <c r="Z38" s="39">
        <f t="shared" si="11"/>
        <v>2848.4344208451935</v>
      </c>
      <c r="AA38" s="39">
        <f t="shared" si="12"/>
        <v>0.78983278902150522</v>
      </c>
      <c r="AB38" s="39">
        <f t="shared" si="13"/>
        <v>2.2906975126025787E-2</v>
      </c>
    </row>
    <row r="39" spans="2:28">
      <c r="G39" s="31"/>
      <c r="H39" s="31"/>
      <c r="I39" s="31"/>
      <c r="J39" s="49"/>
      <c r="K39" s="49"/>
      <c r="L39" s="49"/>
      <c r="M39" s="49"/>
      <c r="N39" s="49"/>
      <c r="O39" s="50"/>
      <c r="P39" s="50"/>
      <c r="Q39" s="49"/>
      <c r="R39" s="43"/>
      <c r="S39" s="43"/>
      <c r="T39" s="43"/>
      <c r="U39" s="43"/>
      <c r="V39" s="8"/>
      <c r="W39" s="8"/>
      <c r="X39" s="8"/>
      <c r="Y39" s="8"/>
      <c r="Z39" s="51"/>
      <c r="AA39" s="51"/>
      <c r="AB39" s="51"/>
    </row>
    <row r="40" spans="2:28">
      <c r="G40" s="31"/>
      <c r="H40" s="31"/>
      <c r="I40" s="31"/>
      <c r="J40" s="49"/>
      <c r="K40" s="49"/>
      <c r="L40" s="49"/>
      <c r="M40" s="49"/>
      <c r="N40" s="49"/>
      <c r="O40" s="50"/>
      <c r="P40" s="50"/>
      <c r="Q40" s="49"/>
      <c r="R40" s="43"/>
      <c r="S40" s="43"/>
      <c r="T40" s="43"/>
      <c r="U40" s="43"/>
      <c r="V40" s="8"/>
      <c r="W40" s="8"/>
      <c r="X40" s="8"/>
      <c r="Y40" s="8"/>
      <c r="Z40" s="51"/>
      <c r="AA40" s="51"/>
      <c r="AB40" s="51"/>
    </row>
    <row r="41" spans="2:28" s="15" customFormat="1" ht="18">
      <c r="B41" s="16" t="s">
        <v>41</v>
      </c>
      <c r="C41" s="5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Z41" s="46"/>
      <c r="AA41" s="46"/>
      <c r="AB41" s="46"/>
    </row>
    <row r="42" spans="2:28" s="17" customFormat="1">
      <c r="J42" s="42"/>
      <c r="K42" s="42"/>
      <c r="L42" s="42"/>
      <c r="M42" s="42"/>
      <c r="N42" s="42"/>
      <c r="O42" s="42"/>
      <c r="P42" s="43"/>
      <c r="Q42" s="43"/>
      <c r="R42" s="43"/>
      <c r="S42" s="43"/>
      <c r="T42" s="43"/>
      <c r="U42" s="43"/>
      <c r="V42" s="19"/>
      <c r="W42" s="19"/>
      <c r="X42" s="19"/>
      <c r="Y42" s="19"/>
      <c r="Z42" s="44"/>
      <c r="AA42" s="44"/>
      <c r="AB42" s="44"/>
    </row>
    <row r="43" spans="2:28" ht="13.5" customHeight="1">
      <c r="B43" s="17"/>
      <c r="C43" s="28" t="s">
        <v>42</v>
      </c>
      <c r="D43" s="28"/>
      <c r="E43" s="28"/>
      <c r="F43" s="28"/>
      <c r="G43" s="28"/>
      <c r="H43" s="29"/>
      <c r="I43" s="29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29"/>
      <c r="W43" s="29"/>
      <c r="X43" s="29"/>
      <c r="Y43" s="29"/>
      <c r="Z43" s="48"/>
      <c r="AA43" s="48"/>
      <c r="AB43" s="48"/>
    </row>
    <row r="44" spans="2:28" s="17" customFormat="1">
      <c r="J44" s="42"/>
      <c r="K44" s="42"/>
      <c r="L44" s="42"/>
      <c r="M44" s="42"/>
      <c r="N44" s="42"/>
      <c r="O44" s="42"/>
      <c r="P44" s="43"/>
      <c r="Q44" s="43"/>
      <c r="R44" s="43"/>
      <c r="S44" s="43"/>
      <c r="T44" s="43"/>
      <c r="U44" s="43"/>
      <c r="V44" s="19"/>
      <c r="W44" s="19"/>
      <c r="X44" s="19"/>
      <c r="Y44" s="19"/>
      <c r="Z44" s="44"/>
      <c r="AA44" s="44"/>
      <c r="AB44" s="44"/>
    </row>
    <row r="45" spans="2:28">
      <c r="E45" s="26" t="s">
        <v>3</v>
      </c>
      <c r="F45" s="26" t="s">
        <v>21</v>
      </c>
      <c r="G45" s="26" t="s">
        <v>43</v>
      </c>
      <c r="H45" s="52"/>
      <c r="I45" s="31" t="s">
        <v>44</v>
      </c>
      <c r="J45" s="34">
        <v>0</v>
      </c>
      <c r="K45" s="34">
        <v>1</v>
      </c>
      <c r="L45" s="34">
        <v>3</v>
      </c>
      <c r="M45" s="34">
        <v>1</v>
      </c>
      <c r="N45" s="34">
        <v>1</v>
      </c>
      <c r="O45" s="34">
        <v>11</v>
      </c>
      <c r="P45" s="34">
        <v>12</v>
      </c>
      <c r="Q45" s="34">
        <v>52</v>
      </c>
      <c r="R45" s="34">
        <v>107</v>
      </c>
      <c r="S45" s="34">
        <v>464</v>
      </c>
      <c r="T45" s="35">
        <f t="shared" ref="T45:T53" si="14">SUM(J45:S45)</f>
        <v>652</v>
      </c>
      <c r="U45" s="34">
        <v>0</v>
      </c>
      <c r="V45" s="37">
        <f t="shared" ref="V45:V53" si="15">(J45*1+K45*2+L45*3+M45*4+N45*5+O45*6+P45*7+Q45*8+R45*9+S45*10)/(SUM(J45:S45))</f>
        <v>9.4923312883435589</v>
      </c>
      <c r="W45" s="38">
        <f t="shared" ref="W45:W53" si="16">V45+AB45</f>
        <v>9.5720939462209813</v>
      </c>
      <c r="X45" s="38">
        <f t="shared" ref="X45:X53" si="17">V45-AB45</f>
        <v>9.4125686304661365</v>
      </c>
      <c r="Y45" s="12"/>
      <c r="Z45" s="39">
        <f t="shared" ref="Z45:Z53" si="18">((1-V45)^2)*J45+((2-V45))^2*K45+((3-V45))^2*L45+((4-V45)^2)*M45+((5-V45)^2)*N45+((6-V45)^2)*O45+((7-V45))^2*P45+((8-V45))^2*Q45+((9-V45)^2)*R45+((10-V45)^2)*S45</f>
        <v>702.96165644171776</v>
      </c>
      <c r="AA45" s="39">
        <f t="shared" ref="AA45:AA53" si="19">SQRT((Z45)/(T45-1))</f>
        <v>1.0391430183858663</v>
      </c>
      <c r="AB45" s="39">
        <f t="shared" ref="AB45:AB53" si="20">CONFIDENCE(0.05,AA45,T45)</f>
        <v>7.9762657877421858E-2</v>
      </c>
    </row>
    <row r="46" spans="2:28">
      <c r="E46" s="26" t="s">
        <v>3</v>
      </c>
      <c r="F46" s="41" t="s">
        <v>21</v>
      </c>
      <c r="G46" s="26" t="s">
        <v>43</v>
      </c>
      <c r="H46" s="52"/>
      <c r="I46" s="31" t="s">
        <v>45</v>
      </c>
      <c r="J46" s="34">
        <v>3</v>
      </c>
      <c r="K46" s="34">
        <v>0</v>
      </c>
      <c r="L46" s="34">
        <v>1</v>
      </c>
      <c r="M46" s="34">
        <v>4</v>
      </c>
      <c r="N46" s="34">
        <v>9</v>
      </c>
      <c r="O46" s="34">
        <v>11</v>
      </c>
      <c r="P46" s="34">
        <v>34</v>
      </c>
      <c r="Q46" s="34">
        <v>85</v>
      </c>
      <c r="R46" s="34">
        <v>91</v>
      </c>
      <c r="S46" s="34">
        <v>406</v>
      </c>
      <c r="T46" s="35">
        <f t="shared" si="14"/>
        <v>644</v>
      </c>
      <c r="U46" s="34">
        <v>8</v>
      </c>
      <c r="V46" s="37">
        <f t="shared" si="15"/>
        <v>9.20807453416149</v>
      </c>
      <c r="W46" s="38">
        <f t="shared" si="16"/>
        <v>9.3122617669366079</v>
      </c>
      <c r="X46" s="38">
        <f t="shared" si="17"/>
        <v>9.1038873013863721</v>
      </c>
      <c r="Y46" s="12"/>
      <c r="Z46" s="39">
        <f t="shared" si="18"/>
        <v>1170.1180124223602</v>
      </c>
      <c r="AA46" s="39">
        <f t="shared" si="19"/>
        <v>1.348991912320457</v>
      </c>
      <c r="AB46" s="39">
        <f t="shared" si="20"/>
        <v>0.1041872327751185</v>
      </c>
    </row>
    <row r="47" spans="2:28">
      <c r="E47" s="26" t="s">
        <v>3</v>
      </c>
      <c r="F47" s="41" t="s">
        <v>21</v>
      </c>
      <c r="G47" s="26" t="s">
        <v>43</v>
      </c>
      <c r="H47" s="52"/>
      <c r="I47" s="41" t="s">
        <v>46</v>
      </c>
      <c r="J47" s="34">
        <v>0</v>
      </c>
      <c r="K47" s="34">
        <v>0</v>
      </c>
      <c r="L47" s="34">
        <v>1</v>
      </c>
      <c r="M47" s="34">
        <v>0</v>
      </c>
      <c r="N47" s="34">
        <v>9</v>
      </c>
      <c r="O47" s="34">
        <v>4</v>
      </c>
      <c r="P47" s="34">
        <v>14</v>
      </c>
      <c r="Q47" s="34">
        <v>53</v>
      </c>
      <c r="R47" s="34">
        <v>74</v>
      </c>
      <c r="S47" s="34">
        <v>488</v>
      </c>
      <c r="T47" s="35">
        <f t="shared" si="14"/>
        <v>643</v>
      </c>
      <c r="U47" s="34">
        <v>9</v>
      </c>
      <c r="V47" s="37">
        <f t="shared" si="15"/>
        <v>9.5489891135303271</v>
      </c>
      <c r="W47" s="38">
        <f t="shared" si="16"/>
        <v>9.6248980600246945</v>
      </c>
      <c r="X47" s="38">
        <f t="shared" si="17"/>
        <v>9.4730801670359597</v>
      </c>
      <c r="Y47" s="12"/>
      <c r="Z47" s="39">
        <f t="shared" si="18"/>
        <v>619.20684292379474</v>
      </c>
      <c r="AA47" s="39">
        <f t="shared" si="19"/>
        <v>0.98208789834119026</v>
      </c>
      <c r="AB47" s="39">
        <f t="shared" si="20"/>
        <v>7.590894649436751E-2</v>
      </c>
    </row>
    <row r="48" spans="2:28">
      <c r="E48" s="26" t="s">
        <v>3</v>
      </c>
      <c r="F48" s="41" t="s">
        <v>21</v>
      </c>
      <c r="G48" s="26" t="s">
        <v>43</v>
      </c>
      <c r="H48" s="52"/>
      <c r="I48" s="41" t="s">
        <v>47</v>
      </c>
      <c r="J48" s="34">
        <v>4</v>
      </c>
      <c r="K48" s="34">
        <v>2</v>
      </c>
      <c r="L48" s="34">
        <v>5</v>
      </c>
      <c r="M48" s="34">
        <v>6</v>
      </c>
      <c r="N48" s="34">
        <v>18</v>
      </c>
      <c r="O48" s="34">
        <v>11</v>
      </c>
      <c r="P48" s="34">
        <v>24</v>
      </c>
      <c r="Q48" s="34">
        <v>68</v>
      </c>
      <c r="R48" s="34">
        <v>60</v>
      </c>
      <c r="S48" s="34">
        <v>445</v>
      </c>
      <c r="T48" s="35">
        <f t="shared" si="14"/>
        <v>643</v>
      </c>
      <c r="U48" s="34">
        <v>9</v>
      </c>
      <c r="V48" s="37">
        <f t="shared" si="15"/>
        <v>9.1835147744945562</v>
      </c>
      <c r="W48" s="38">
        <f t="shared" si="16"/>
        <v>9.307740793240125</v>
      </c>
      <c r="X48" s="38">
        <f t="shared" si="17"/>
        <v>9.0592887557489874</v>
      </c>
      <c r="Y48" s="12"/>
      <c r="Z48" s="39">
        <f t="shared" si="18"/>
        <v>1658.3452566096425</v>
      </c>
      <c r="AA48" s="39">
        <f t="shared" si="19"/>
        <v>1.607200143110689</v>
      </c>
      <c r="AB48" s="39">
        <f t="shared" si="20"/>
        <v>0.12422601874556893</v>
      </c>
    </row>
    <row r="49" spans="1:28">
      <c r="E49" s="26" t="s">
        <v>3</v>
      </c>
      <c r="F49" s="41" t="s">
        <v>21</v>
      </c>
      <c r="G49" s="26" t="s">
        <v>43</v>
      </c>
      <c r="H49" s="52"/>
      <c r="I49" s="41" t="s">
        <v>48</v>
      </c>
      <c r="J49" s="34">
        <v>0</v>
      </c>
      <c r="K49" s="34">
        <v>1</v>
      </c>
      <c r="L49" s="34">
        <v>2</v>
      </c>
      <c r="M49" s="34">
        <v>3</v>
      </c>
      <c r="N49" s="34">
        <v>3</v>
      </c>
      <c r="O49" s="34">
        <v>5</v>
      </c>
      <c r="P49" s="34">
        <v>14</v>
      </c>
      <c r="Q49" s="34">
        <v>27</v>
      </c>
      <c r="R49" s="34">
        <v>61</v>
      </c>
      <c r="S49" s="34">
        <v>505</v>
      </c>
      <c r="T49" s="35">
        <f t="shared" si="14"/>
        <v>621</v>
      </c>
      <c r="U49" s="34">
        <v>31</v>
      </c>
      <c r="V49" s="37">
        <f t="shared" si="15"/>
        <v>9.6264090177133657</v>
      </c>
      <c r="W49" s="38">
        <f t="shared" si="16"/>
        <v>9.7059004662164252</v>
      </c>
      <c r="X49" s="38">
        <f t="shared" si="17"/>
        <v>9.5469175692103061</v>
      </c>
      <c r="Y49" s="12"/>
      <c r="Z49" s="39">
        <f t="shared" si="18"/>
        <v>633.3268921095007</v>
      </c>
      <c r="AA49" s="39">
        <f t="shared" si="19"/>
        <v>1.0106903518256165</v>
      </c>
      <c r="AB49" s="39">
        <f t="shared" si="20"/>
        <v>7.9491448503059989E-2</v>
      </c>
    </row>
    <row r="50" spans="1:28">
      <c r="E50" s="26" t="s">
        <v>3</v>
      </c>
      <c r="F50" s="41" t="s">
        <v>21</v>
      </c>
      <c r="G50" s="26" t="s">
        <v>43</v>
      </c>
      <c r="H50" s="52"/>
      <c r="I50" s="41" t="s">
        <v>49</v>
      </c>
      <c r="J50" s="34">
        <v>0</v>
      </c>
      <c r="K50" s="34">
        <v>0</v>
      </c>
      <c r="L50" s="34">
        <v>0</v>
      </c>
      <c r="M50" s="34">
        <v>0</v>
      </c>
      <c r="N50" s="34">
        <v>2</v>
      </c>
      <c r="O50" s="34">
        <v>2</v>
      </c>
      <c r="P50" s="34">
        <v>8</v>
      </c>
      <c r="Q50" s="34">
        <v>23</v>
      </c>
      <c r="R50" s="34">
        <v>48</v>
      </c>
      <c r="S50" s="34">
        <v>538</v>
      </c>
      <c r="T50" s="35">
        <f t="shared" si="14"/>
        <v>621</v>
      </c>
      <c r="U50" s="34">
        <v>31</v>
      </c>
      <c r="V50" s="37">
        <f t="shared" si="15"/>
        <v>9.7809983896940427</v>
      </c>
      <c r="W50" s="38">
        <f t="shared" si="16"/>
        <v>9.8323419313609595</v>
      </c>
      <c r="X50" s="38">
        <f t="shared" si="17"/>
        <v>9.7296548480271259</v>
      </c>
      <c r="Y50" s="12"/>
      <c r="Z50" s="39">
        <f t="shared" si="18"/>
        <v>264.21578099838968</v>
      </c>
      <c r="AA50" s="39">
        <f t="shared" si="19"/>
        <v>0.65280508996274966</v>
      </c>
      <c r="AB50" s="39">
        <f t="shared" si="20"/>
        <v>5.134354166691682E-2</v>
      </c>
    </row>
    <row r="51" spans="1:28">
      <c r="E51" s="26" t="s">
        <v>3</v>
      </c>
      <c r="F51" s="41" t="s">
        <v>21</v>
      </c>
      <c r="G51" s="26" t="s">
        <v>43</v>
      </c>
      <c r="H51" s="52"/>
      <c r="I51" s="41" t="s">
        <v>28</v>
      </c>
      <c r="J51" s="34">
        <v>0</v>
      </c>
      <c r="K51" s="34">
        <v>1</v>
      </c>
      <c r="L51" s="34">
        <v>3</v>
      </c>
      <c r="M51" s="34">
        <v>4</v>
      </c>
      <c r="N51" s="34">
        <v>10</v>
      </c>
      <c r="O51" s="34">
        <v>11</v>
      </c>
      <c r="P51" s="34">
        <v>16</v>
      </c>
      <c r="Q51" s="34">
        <v>41</v>
      </c>
      <c r="R51" s="34">
        <v>59</v>
      </c>
      <c r="S51" s="34">
        <v>434</v>
      </c>
      <c r="T51" s="35">
        <f t="shared" si="14"/>
        <v>579</v>
      </c>
      <c r="U51" s="34">
        <v>73</v>
      </c>
      <c r="V51" s="37">
        <f t="shared" si="15"/>
        <v>9.4196891191709842</v>
      </c>
      <c r="W51" s="38">
        <f t="shared" si="16"/>
        <v>9.5242802556535207</v>
      </c>
      <c r="X51" s="38">
        <f t="shared" si="17"/>
        <v>9.3150979826884477</v>
      </c>
      <c r="Y51" s="12"/>
      <c r="Z51" s="39">
        <f t="shared" si="18"/>
        <v>953.01554404145077</v>
      </c>
      <c r="AA51" s="39">
        <f t="shared" si="19"/>
        <v>1.2840622337491738</v>
      </c>
      <c r="AB51" s="39">
        <f t="shared" si="20"/>
        <v>0.10459113648253714</v>
      </c>
    </row>
    <row r="52" spans="1:28">
      <c r="E52" s="26" t="s">
        <v>3</v>
      </c>
      <c r="F52" s="41" t="s">
        <v>21</v>
      </c>
      <c r="G52" s="26" t="s">
        <v>43</v>
      </c>
      <c r="H52" s="52"/>
      <c r="I52" s="41" t="s">
        <v>50</v>
      </c>
      <c r="J52" s="34">
        <v>1</v>
      </c>
      <c r="K52" s="34">
        <v>1</v>
      </c>
      <c r="L52" s="34">
        <v>1</v>
      </c>
      <c r="M52" s="34">
        <v>2</v>
      </c>
      <c r="N52" s="34">
        <v>11</v>
      </c>
      <c r="O52" s="34">
        <v>7</v>
      </c>
      <c r="P52" s="34">
        <v>18</v>
      </c>
      <c r="Q52" s="34">
        <v>34</v>
      </c>
      <c r="R52" s="34">
        <v>68</v>
      </c>
      <c r="S52" s="34">
        <v>492</v>
      </c>
      <c r="T52" s="35">
        <f t="shared" si="14"/>
        <v>635</v>
      </c>
      <c r="U52" s="34">
        <v>17</v>
      </c>
      <c r="V52" s="37">
        <f t="shared" si="15"/>
        <v>9.5133858267716533</v>
      </c>
      <c r="W52" s="38">
        <f t="shared" si="16"/>
        <v>9.6044265222569827</v>
      </c>
      <c r="X52" s="38">
        <f t="shared" si="17"/>
        <v>9.422345131286324</v>
      </c>
      <c r="Y52" s="12"/>
      <c r="Z52" s="39">
        <f t="shared" si="18"/>
        <v>868.63622047244087</v>
      </c>
      <c r="AA52" s="39">
        <f t="shared" si="19"/>
        <v>1.1705078708936729</v>
      </c>
      <c r="AB52" s="39">
        <f t="shared" si="20"/>
        <v>9.1040695485329948E-2</v>
      </c>
    </row>
    <row r="53" spans="1:28">
      <c r="E53" s="26" t="s">
        <v>3</v>
      </c>
      <c r="F53" s="26" t="s">
        <v>21</v>
      </c>
      <c r="G53" s="26" t="s">
        <v>43</v>
      </c>
      <c r="H53" s="52"/>
      <c r="I53" s="41" t="s">
        <v>30</v>
      </c>
      <c r="J53" s="34">
        <v>0</v>
      </c>
      <c r="K53" s="34">
        <v>1</v>
      </c>
      <c r="L53" s="34">
        <v>0</v>
      </c>
      <c r="M53" s="34">
        <v>2</v>
      </c>
      <c r="N53" s="34">
        <v>7</v>
      </c>
      <c r="O53" s="34">
        <v>6</v>
      </c>
      <c r="P53" s="34">
        <v>22</v>
      </c>
      <c r="Q53" s="34">
        <v>39</v>
      </c>
      <c r="R53" s="34">
        <v>89</v>
      </c>
      <c r="S53" s="34">
        <v>472</v>
      </c>
      <c r="T53" s="35">
        <f t="shared" si="14"/>
        <v>638</v>
      </c>
      <c r="U53" s="34">
        <v>14</v>
      </c>
      <c r="V53" s="37">
        <f t="shared" si="15"/>
        <v>9.5109717868338564</v>
      </c>
      <c r="W53" s="38">
        <f t="shared" si="16"/>
        <v>9.5921643458809687</v>
      </c>
      <c r="X53" s="38">
        <f t="shared" si="17"/>
        <v>9.429779227786744</v>
      </c>
      <c r="Y53" s="12"/>
      <c r="Z53" s="39">
        <f t="shared" si="18"/>
        <v>697.42319749216301</v>
      </c>
      <c r="AA53" s="39">
        <f t="shared" si="19"/>
        <v>1.0463536128065039</v>
      </c>
      <c r="AB53" s="39">
        <f t="shared" si="20"/>
        <v>8.1192559047112506E-2</v>
      </c>
    </row>
    <row r="54" spans="1:28">
      <c r="G54" s="41"/>
      <c r="H54" s="41"/>
      <c r="I54" s="41"/>
      <c r="J54" s="59"/>
      <c r="K54" s="59"/>
      <c r="L54" s="59"/>
      <c r="M54" s="50"/>
      <c r="N54" s="50"/>
      <c r="O54" s="59"/>
      <c r="P54" s="43"/>
      <c r="Q54" s="43"/>
      <c r="R54" s="43"/>
      <c r="S54" s="60"/>
      <c r="T54" s="60"/>
      <c r="U54" s="60"/>
      <c r="V54" s="40"/>
      <c r="W54" s="40"/>
      <c r="X54" s="40"/>
      <c r="Y54" s="40"/>
      <c r="Z54" s="62"/>
      <c r="AA54" s="62"/>
      <c r="AB54" s="62"/>
    </row>
    <row r="55" spans="1:28" s="25" customFormat="1" ht="14.25" customHeight="1">
      <c r="A55" s="25" t="s">
        <v>51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Z55" s="65"/>
      <c r="AA55" s="65"/>
      <c r="AB55" s="65"/>
    </row>
    <row r="56" spans="1:28" s="25" customFormat="1" ht="14.25" customHeight="1"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Z56" s="65"/>
      <c r="AA56" s="65"/>
      <c r="AB56" s="65"/>
    </row>
    <row r="57" spans="1:28" s="15" customFormat="1" ht="18">
      <c r="B57" s="16" t="s">
        <v>19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Z57" s="46"/>
      <c r="AA57" s="46"/>
      <c r="AB57" s="46"/>
    </row>
    <row r="58" spans="1:28" ht="15">
      <c r="B58" s="27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Z58" s="67"/>
      <c r="AA58" s="67"/>
      <c r="AB58" s="67"/>
    </row>
    <row r="59" spans="1:28">
      <c r="A59" s="17"/>
      <c r="B59" s="17"/>
      <c r="C59" s="28" t="s">
        <v>20</v>
      </c>
      <c r="D59" s="28"/>
      <c r="E59" s="28"/>
      <c r="F59" s="28"/>
      <c r="G59" s="28"/>
      <c r="H59" s="29"/>
      <c r="I59" s="29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29"/>
      <c r="W59" s="29"/>
      <c r="X59" s="29"/>
      <c r="Y59" s="29"/>
      <c r="Z59" s="48"/>
      <c r="AA59" s="48"/>
      <c r="AB59" s="48"/>
    </row>
    <row r="60" spans="1:28" ht="13.5" customHeight="1">
      <c r="A60" s="18"/>
      <c r="B60" s="30"/>
      <c r="C60" s="30"/>
      <c r="G60" s="31"/>
      <c r="H60" s="31"/>
      <c r="I60" s="31"/>
      <c r="J60" s="49"/>
      <c r="K60" s="49"/>
      <c r="L60" s="49"/>
      <c r="M60" s="49"/>
      <c r="N60" s="49"/>
      <c r="O60" s="49"/>
      <c r="P60" s="43"/>
      <c r="Q60" s="49"/>
      <c r="R60" s="43"/>
      <c r="S60" s="43"/>
      <c r="T60" s="43"/>
      <c r="U60" s="43"/>
      <c r="V60" s="8"/>
      <c r="W60" s="8"/>
      <c r="X60" s="8"/>
      <c r="Y60" s="8"/>
      <c r="Z60" s="51"/>
      <c r="AA60" s="51"/>
      <c r="AB60" s="51"/>
    </row>
    <row r="61" spans="1:28" ht="15.5">
      <c r="A61" s="18"/>
      <c r="B61" s="30"/>
      <c r="C61" s="30"/>
      <c r="E61" s="26" t="s">
        <v>3</v>
      </c>
      <c r="F61" s="26" t="s">
        <v>21</v>
      </c>
      <c r="G61" s="26" t="s">
        <v>22</v>
      </c>
      <c r="H61" s="32"/>
      <c r="I61" s="33" t="s">
        <v>23</v>
      </c>
      <c r="J61" s="34">
        <v>4</v>
      </c>
      <c r="K61" s="34">
        <v>2</v>
      </c>
      <c r="L61" s="34">
        <v>5</v>
      </c>
      <c r="M61" s="34">
        <v>5</v>
      </c>
      <c r="N61" s="34">
        <v>8</v>
      </c>
      <c r="O61" s="34">
        <v>10</v>
      </c>
      <c r="P61" s="34">
        <v>18</v>
      </c>
      <c r="Q61" s="34">
        <v>68</v>
      </c>
      <c r="R61" s="34">
        <v>154</v>
      </c>
      <c r="S61" s="34">
        <v>515</v>
      </c>
      <c r="T61" s="35">
        <f t="shared" ref="T61:T68" si="21">SUM(J61:S61)</f>
        <v>789</v>
      </c>
      <c r="U61" s="34">
        <v>13</v>
      </c>
      <c r="V61" s="37">
        <f>(J61*1+K61*2+L61*3+M61*4+N61*5+O61*6+P61*7+Q61*8+R61*9+S61*10)/(SUM(J61:S61))</f>
        <v>9.3143219264892263</v>
      </c>
      <c r="W61" s="38">
        <f>V61+AB61</f>
        <v>9.4091061107091072</v>
      </c>
      <c r="X61" s="38">
        <f>V61-AB61</f>
        <v>9.2195377422693454</v>
      </c>
      <c r="Y61" s="12"/>
      <c r="Z61" s="39">
        <f>((1-V61)^2)*J61+((2-V61))^2*K61+((3-V61))^2*L61+((4-V61)^2)*M61+((5-V61)^2)*N61+((6-V61)^2)*O61+((7-V61))^2*P61+((8-V61))^2*Q61+((9-V61)^2)*R61+((10-V61)^2)*S61</f>
        <v>1454.0481622306716</v>
      </c>
      <c r="AA61" s="39">
        <f>SQRT((Z61)/(T61-1))</f>
        <v>1.3583956656868019</v>
      </c>
      <c r="AB61" s="39">
        <f>CONFIDENCE(0.05,AA61,T61)</f>
        <v>9.4784184219881273E-2</v>
      </c>
    </row>
    <row r="62" spans="1:28" s="41" customFormat="1">
      <c r="A62" s="17"/>
      <c r="B62" s="40"/>
      <c r="C62" s="40"/>
      <c r="E62" s="41" t="s">
        <v>3</v>
      </c>
      <c r="F62" s="41" t="s">
        <v>21</v>
      </c>
      <c r="G62" s="26" t="s">
        <v>22</v>
      </c>
      <c r="H62" s="32"/>
      <c r="I62" s="33" t="s">
        <v>24</v>
      </c>
      <c r="J62" s="34">
        <v>7</v>
      </c>
      <c r="K62" s="34">
        <v>8</v>
      </c>
      <c r="L62" s="34">
        <v>6</v>
      </c>
      <c r="M62" s="34">
        <v>8</v>
      </c>
      <c r="N62" s="34">
        <v>10</v>
      </c>
      <c r="O62" s="34">
        <v>10</v>
      </c>
      <c r="P62" s="34">
        <v>17</v>
      </c>
      <c r="Q62" s="34">
        <v>66</v>
      </c>
      <c r="R62" s="34">
        <v>125</v>
      </c>
      <c r="S62" s="34">
        <v>533</v>
      </c>
      <c r="T62" s="35">
        <f t="shared" si="21"/>
        <v>790</v>
      </c>
      <c r="U62" s="34">
        <v>12</v>
      </c>
      <c r="V62" s="37">
        <f t="shared" ref="V62:V68" si="22">(J62*1+K62*2+L62*3+M62*4+N62*5+O62*6+P62*7+Q62*8+R62*9+S62*10)/(SUM(J62:S62))</f>
        <v>9.2215189873417724</v>
      </c>
      <c r="W62" s="38">
        <f t="shared" ref="W62:W68" si="23">V62+AB62</f>
        <v>9.3362067495724936</v>
      </c>
      <c r="X62" s="38">
        <f t="shared" ref="X62:X68" si="24">V62-AB62</f>
        <v>9.1068312251110513</v>
      </c>
      <c r="Y62" s="12"/>
      <c r="Z62" s="39">
        <f t="shared" ref="Z62:Z68" si="25">((1-V62)^2)*J62+((2-V62))^2*K62+((3-V62))^2*L62+((4-V62)^2)*M62+((5-V62)^2)*N62+((6-V62)^2)*O62+((7-V62))^2*P62+((8-V62))^2*Q62+((9-V62)^2)*R62+((10-V62)^2)*S62</f>
        <v>2134.2341772151899</v>
      </c>
      <c r="AA62" s="39">
        <f t="shared" ref="AA62:AA68" si="26">SQRT((Z62)/(T62-1))</f>
        <v>1.6446842502161276</v>
      </c>
      <c r="AB62" s="39">
        <f t="shared" ref="AB62:AB68" si="27">CONFIDENCE(0.05,AA62,T62)</f>
        <v>0.11468776223072057</v>
      </c>
    </row>
    <row r="63" spans="1:28" s="41" customFormat="1">
      <c r="A63" s="17"/>
      <c r="B63" s="17"/>
      <c r="C63" s="17"/>
      <c r="E63" s="41" t="s">
        <v>3</v>
      </c>
      <c r="F63" s="41" t="s">
        <v>21</v>
      </c>
      <c r="G63" s="26" t="s">
        <v>22</v>
      </c>
      <c r="H63" s="32"/>
      <c r="I63" s="33" t="s">
        <v>25</v>
      </c>
      <c r="J63" s="34">
        <v>8</v>
      </c>
      <c r="K63" s="34">
        <v>0</v>
      </c>
      <c r="L63" s="34">
        <v>1</v>
      </c>
      <c r="M63" s="34">
        <v>7</v>
      </c>
      <c r="N63" s="34">
        <v>8</v>
      </c>
      <c r="O63" s="34">
        <v>6</v>
      </c>
      <c r="P63" s="34">
        <v>16</v>
      </c>
      <c r="Q63" s="34">
        <v>38</v>
      </c>
      <c r="R63" s="34">
        <v>123</v>
      </c>
      <c r="S63" s="34">
        <v>565</v>
      </c>
      <c r="T63" s="35">
        <f t="shared" si="21"/>
        <v>772</v>
      </c>
      <c r="U63" s="34">
        <v>30</v>
      </c>
      <c r="V63" s="37">
        <f t="shared" si="22"/>
        <v>9.4404145077720205</v>
      </c>
      <c r="W63" s="38">
        <f t="shared" si="23"/>
        <v>9.5362224709545167</v>
      </c>
      <c r="X63" s="38">
        <f t="shared" si="24"/>
        <v>9.3446065445895243</v>
      </c>
      <c r="Y63" s="12"/>
      <c r="Z63" s="39">
        <f t="shared" si="25"/>
        <v>1422.259067357513</v>
      </c>
      <c r="AA63" s="39">
        <f t="shared" si="26"/>
        <v>1.3581951227215412</v>
      </c>
      <c r="AB63" s="39">
        <f t="shared" si="27"/>
        <v>9.5807963182495626E-2</v>
      </c>
    </row>
    <row r="64" spans="1:28" s="41" customFormat="1">
      <c r="A64" s="17"/>
      <c r="B64" s="17"/>
      <c r="C64" s="17"/>
      <c r="E64" s="41" t="s">
        <v>3</v>
      </c>
      <c r="F64" s="41" t="s">
        <v>21</v>
      </c>
      <c r="G64" s="26" t="s">
        <v>22</v>
      </c>
      <c r="H64" s="32"/>
      <c r="I64" s="33" t="s">
        <v>26</v>
      </c>
      <c r="J64" s="34">
        <v>4</v>
      </c>
      <c r="K64" s="34">
        <v>2</v>
      </c>
      <c r="L64" s="34">
        <v>4</v>
      </c>
      <c r="M64" s="34">
        <v>4</v>
      </c>
      <c r="N64" s="34">
        <v>8</v>
      </c>
      <c r="O64" s="34">
        <v>11</v>
      </c>
      <c r="P64" s="34">
        <v>11</v>
      </c>
      <c r="Q64" s="34">
        <v>36</v>
      </c>
      <c r="R64" s="34">
        <v>103</v>
      </c>
      <c r="S64" s="34">
        <v>603</v>
      </c>
      <c r="T64" s="35">
        <f t="shared" si="21"/>
        <v>786</v>
      </c>
      <c r="U64" s="34">
        <v>16</v>
      </c>
      <c r="V64" s="37">
        <f t="shared" si="22"/>
        <v>9.4961832061068705</v>
      </c>
      <c r="W64" s="38">
        <f t="shared" si="23"/>
        <v>9.5866481656506473</v>
      </c>
      <c r="X64" s="38">
        <f t="shared" si="24"/>
        <v>9.4057182465630937</v>
      </c>
      <c r="Y64" s="12"/>
      <c r="Z64" s="39">
        <f t="shared" si="25"/>
        <v>1314.4885496183206</v>
      </c>
      <c r="AA64" s="39">
        <f t="shared" si="26"/>
        <v>1.294027707014094</v>
      </c>
      <c r="AB64" s="39">
        <f t="shared" si="27"/>
        <v>9.0464959543776757E-2</v>
      </c>
    </row>
    <row r="65" spans="2:28" s="41" customFormat="1">
      <c r="B65" s="17"/>
      <c r="C65" s="17"/>
      <c r="E65" s="41" t="s">
        <v>3</v>
      </c>
      <c r="F65" s="41" t="s">
        <v>21</v>
      </c>
      <c r="G65" s="26" t="s">
        <v>22</v>
      </c>
      <c r="H65" s="32"/>
      <c r="I65" s="33" t="s">
        <v>27</v>
      </c>
      <c r="J65" s="34">
        <v>10</v>
      </c>
      <c r="K65" s="34">
        <v>6</v>
      </c>
      <c r="L65" s="34">
        <v>6</v>
      </c>
      <c r="M65" s="34">
        <v>8</v>
      </c>
      <c r="N65" s="34">
        <v>10</v>
      </c>
      <c r="O65" s="34">
        <v>13</v>
      </c>
      <c r="P65" s="34">
        <v>16</v>
      </c>
      <c r="Q65" s="34">
        <v>66</v>
      </c>
      <c r="R65" s="34">
        <v>123</v>
      </c>
      <c r="S65" s="34">
        <v>530</v>
      </c>
      <c r="T65" s="35">
        <f t="shared" si="21"/>
        <v>788</v>
      </c>
      <c r="U65" s="34">
        <v>14</v>
      </c>
      <c r="V65" s="37">
        <f t="shared" si="22"/>
        <v>9.1967005076142136</v>
      </c>
      <c r="W65" s="38">
        <f t="shared" si="23"/>
        <v>9.3149274299140288</v>
      </c>
      <c r="X65" s="38">
        <f t="shared" si="24"/>
        <v>9.0784735853143985</v>
      </c>
      <c r="Y65" s="12"/>
      <c r="Z65" s="39">
        <f t="shared" si="25"/>
        <v>2256.5114213197967</v>
      </c>
      <c r="AA65" s="39">
        <f t="shared" si="26"/>
        <v>1.6932902271290413</v>
      </c>
      <c r="AB65" s="39">
        <f t="shared" si="27"/>
        <v>0.11822692229981452</v>
      </c>
    </row>
    <row r="66" spans="2:28" s="41" customFormat="1">
      <c r="B66" s="17"/>
      <c r="C66" s="17"/>
      <c r="E66" s="41" t="s">
        <v>3</v>
      </c>
      <c r="F66" s="41" t="s">
        <v>21</v>
      </c>
      <c r="G66" s="26" t="s">
        <v>22</v>
      </c>
      <c r="H66" s="32"/>
      <c r="I66" s="33" t="s">
        <v>28</v>
      </c>
      <c r="J66" s="34">
        <v>17</v>
      </c>
      <c r="K66" s="34">
        <v>4</v>
      </c>
      <c r="L66" s="34">
        <v>16</v>
      </c>
      <c r="M66" s="34">
        <v>5</v>
      </c>
      <c r="N66" s="34">
        <v>21</v>
      </c>
      <c r="O66" s="34">
        <v>30</v>
      </c>
      <c r="P66" s="34">
        <v>34</v>
      </c>
      <c r="Q66" s="34">
        <v>113</v>
      </c>
      <c r="R66" s="34">
        <v>134</v>
      </c>
      <c r="S66" s="34">
        <v>414</v>
      </c>
      <c r="T66" s="35">
        <f t="shared" si="21"/>
        <v>788</v>
      </c>
      <c r="U66" s="34">
        <v>14</v>
      </c>
      <c r="V66" s="37">
        <f t="shared" si="22"/>
        <v>8.7131979695431472</v>
      </c>
      <c r="W66" s="38">
        <f t="shared" si="23"/>
        <v>8.8537500630235861</v>
      </c>
      <c r="X66" s="38">
        <f t="shared" si="24"/>
        <v>8.5726458760627082</v>
      </c>
      <c r="Y66" s="12"/>
      <c r="Z66" s="39">
        <f t="shared" si="25"/>
        <v>3189.1827411167515</v>
      </c>
      <c r="AA66" s="39">
        <f t="shared" si="26"/>
        <v>2.0130396838836555</v>
      </c>
      <c r="AB66" s="39">
        <f t="shared" si="27"/>
        <v>0.14055209348043979</v>
      </c>
    </row>
    <row r="67" spans="2:28" s="41" customFormat="1">
      <c r="B67" s="17"/>
      <c r="C67" s="17"/>
      <c r="E67" s="41" t="s">
        <v>3</v>
      </c>
      <c r="F67" s="41" t="s">
        <v>21</v>
      </c>
      <c r="G67" s="26" t="s">
        <v>22</v>
      </c>
      <c r="H67" s="32"/>
      <c r="I67" s="33" t="s">
        <v>29</v>
      </c>
      <c r="J67" s="34">
        <v>6</v>
      </c>
      <c r="K67" s="34">
        <v>2</v>
      </c>
      <c r="L67" s="34">
        <v>2</v>
      </c>
      <c r="M67" s="34">
        <v>4</v>
      </c>
      <c r="N67" s="34">
        <v>16</v>
      </c>
      <c r="O67" s="34">
        <v>5</v>
      </c>
      <c r="P67" s="34">
        <v>15</v>
      </c>
      <c r="Q67" s="34">
        <v>47</v>
      </c>
      <c r="R67" s="34">
        <v>108</v>
      </c>
      <c r="S67" s="34">
        <v>582</v>
      </c>
      <c r="T67" s="35">
        <f t="shared" si="21"/>
        <v>787</v>
      </c>
      <c r="U67" s="34">
        <v>15</v>
      </c>
      <c r="V67" s="37">
        <f t="shared" si="22"/>
        <v>9.421855146124523</v>
      </c>
      <c r="W67" s="38">
        <f t="shared" si="23"/>
        <v>9.5184970100878381</v>
      </c>
      <c r="X67" s="38">
        <f t="shared" si="24"/>
        <v>9.3252132821612079</v>
      </c>
      <c r="Y67" s="12"/>
      <c r="Z67" s="39">
        <f t="shared" si="25"/>
        <v>1503.9440914866582</v>
      </c>
      <c r="AA67" s="39">
        <f t="shared" si="26"/>
        <v>1.3832624026788842</v>
      </c>
      <c r="AB67" s="39">
        <f t="shared" si="27"/>
        <v>9.6641863963314312E-2</v>
      </c>
    </row>
    <row r="68" spans="2:28" s="41" customFormat="1">
      <c r="B68" s="17"/>
      <c r="C68" s="17"/>
      <c r="E68" s="41" t="s">
        <v>3</v>
      </c>
      <c r="F68" s="41" t="s">
        <v>21</v>
      </c>
      <c r="G68" s="26" t="s">
        <v>22</v>
      </c>
      <c r="H68" s="32"/>
      <c r="I68" s="33" t="s">
        <v>30</v>
      </c>
      <c r="J68" s="34">
        <v>7</v>
      </c>
      <c r="K68" s="34">
        <v>4</v>
      </c>
      <c r="L68" s="34">
        <v>6</v>
      </c>
      <c r="M68" s="34">
        <v>3</v>
      </c>
      <c r="N68" s="34">
        <v>13</v>
      </c>
      <c r="O68" s="34">
        <v>7</v>
      </c>
      <c r="P68" s="34">
        <v>23</v>
      </c>
      <c r="Q68" s="34">
        <v>47</v>
      </c>
      <c r="R68" s="34">
        <v>131</v>
      </c>
      <c r="S68" s="34">
        <v>539</v>
      </c>
      <c r="T68" s="35">
        <f t="shared" si="21"/>
        <v>780</v>
      </c>
      <c r="U68" s="34">
        <v>22</v>
      </c>
      <c r="V68" s="37">
        <f t="shared" si="22"/>
        <v>9.3051282051282058</v>
      </c>
      <c r="W68" s="38">
        <f t="shared" si="23"/>
        <v>9.412141265315304</v>
      </c>
      <c r="X68" s="38">
        <f t="shared" si="24"/>
        <v>9.1981151449411076</v>
      </c>
      <c r="Y68" s="12"/>
      <c r="Z68" s="39">
        <f t="shared" si="25"/>
        <v>1811.3794871794871</v>
      </c>
      <c r="AA68" s="39">
        <f t="shared" si="26"/>
        <v>1.5248811427742683</v>
      </c>
      <c r="AB68" s="39">
        <f t="shared" si="27"/>
        <v>0.1070130601870975</v>
      </c>
    </row>
    <row r="69" spans="2:28" s="17" customFormat="1">
      <c r="J69" s="42"/>
      <c r="K69" s="42"/>
      <c r="L69" s="42"/>
      <c r="M69" s="42"/>
      <c r="N69" s="42"/>
      <c r="O69" s="42"/>
      <c r="P69" s="43"/>
      <c r="Q69" s="43"/>
      <c r="R69" s="43"/>
      <c r="S69" s="43"/>
      <c r="T69" s="43"/>
      <c r="U69" s="43"/>
      <c r="V69" s="19"/>
      <c r="W69" s="19"/>
      <c r="X69" s="19"/>
      <c r="Y69" s="19"/>
      <c r="Z69" s="44"/>
      <c r="AA69" s="44"/>
      <c r="AB69" s="44"/>
    </row>
    <row r="70" spans="2:28" s="15" customFormat="1" ht="18">
      <c r="B70" s="16" t="s">
        <v>31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Z70" s="46"/>
      <c r="AA70" s="46"/>
      <c r="AB70" s="46"/>
    </row>
    <row r="71" spans="2:28" s="17" customFormat="1">
      <c r="J71" s="42"/>
      <c r="K71" s="42"/>
      <c r="L71" s="42"/>
      <c r="M71" s="42"/>
      <c r="N71" s="42"/>
      <c r="O71" s="42"/>
      <c r="P71" s="43"/>
      <c r="Q71" s="43"/>
      <c r="R71" s="43"/>
      <c r="S71" s="43"/>
      <c r="T71" s="43"/>
      <c r="U71" s="43"/>
      <c r="V71" s="19"/>
      <c r="W71" s="19"/>
      <c r="X71" s="19"/>
      <c r="Y71" s="19"/>
      <c r="Z71" s="44"/>
      <c r="AA71" s="44"/>
      <c r="AB71" s="44"/>
    </row>
    <row r="72" spans="2:28">
      <c r="B72" s="17"/>
      <c r="C72" s="28" t="s">
        <v>32</v>
      </c>
      <c r="D72" s="28"/>
      <c r="E72" s="28"/>
      <c r="F72" s="28"/>
      <c r="G72" s="28"/>
      <c r="H72" s="29"/>
      <c r="I72" s="29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29"/>
      <c r="W72" s="29"/>
      <c r="X72" s="29"/>
      <c r="Y72" s="29"/>
      <c r="Z72" s="48"/>
      <c r="AA72" s="48"/>
      <c r="AB72" s="48"/>
    </row>
    <row r="73" spans="2:28">
      <c r="G73" s="13"/>
      <c r="H73" s="31"/>
      <c r="I73" s="31"/>
      <c r="J73" s="49"/>
      <c r="K73" s="49"/>
      <c r="L73" s="49"/>
      <c r="M73" s="49"/>
      <c r="N73" s="49"/>
      <c r="O73" s="50"/>
      <c r="P73" s="50"/>
      <c r="Q73" s="49"/>
      <c r="R73" s="43"/>
      <c r="S73" s="43"/>
      <c r="T73" s="43"/>
      <c r="U73" s="43"/>
      <c r="V73" s="8"/>
      <c r="W73" s="8"/>
      <c r="X73" s="8"/>
      <c r="Y73" s="8"/>
      <c r="Z73" s="51"/>
      <c r="AA73" s="51"/>
      <c r="AB73" s="51"/>
    </row>
    <row r="74" spans="2:28">
      <c r="E74" s="26" t="s">
        <v>3</v>
      </c>
      <c r="F74" s="26" t="s">
        <v>21</v>
      </c>
      <c r="G74" s="31" t="s">
        <v>33</v>
      </c>
      <c r="H74" s="52"/>
      <c r="I74" s="31" t="s">
        <v>34</v>
      </c>
      <c r="J74" s="34">
        <v>0</v>
      </c>
      <c r="K74" s="34">
        <v>0</v>
      </c>
      <c r="L74" s="34">
        <v>0</v>
      </c>
      <c r="M74" s="34">
        <v>0</v>
      </c>
      <c r="N74" s="34">
        <v>1</v>
      </c>
      <c r="O74" s="34">
        <v>5</v>
      </c>
      <c r="P74" s="34">
        <v>6</v>
      </c>
      <c r="Q74" s="34">
        <v>29</v>
      </c>
      <c r="R74" s="34">
        <v>125</v>
      </c>
      <c r="S74" s="34">
        <v>957</v>
      </c>
      <c r="T74" s="35">
        <f t="shared" ref="T74:T83" si="28">SUM(J74:S74)</f>
        <v>1123</v>
      </c>
      <c r="U74" s="34">
        <v>0</v>
      </c>
      <c r="V74" s="37">
        <f t="shared" ref="V74:V83" si="29">(J74*1+K74*2+L74*3+M74*4+N74*5+O74*6+P74*7+Q74*8+R74*9+S74*10)/(SUM(J74:S74))</f>
        <v>9.7987533392698136</v>
      </c>
      <c r="W74" s="38">
        <f t="shared" ref="W74:W83" si="30">V74+AB74</f>
        <v>9.8316294992948166</v>
      </c>
      <c r="X74" s="38">
        <f t="shared" ref="X74:X83" si="31">V74-AB74</f>
        <v>9.7658771792448107</v>
      </c>
      <c r="Y74" s="12"/>
      <c r="Z74" s="39">
        <f t="shared" ref="Z74:Z83" si="32">((1-V74)^2)*J74+((2-V74))^2*K74+((3-V74))^2*L74+((4-V74)^2)*M74+((5-V74)^2)*N74+((6-V74)^2)*O74+((7-V74))^2*P74+((8-V74))^2*Q74+((9-V74)^2)*R74+((10-V74)^2)*S74</f>
        <v>354.51825467497775</v>
      </c>
      <c r="AA74" s="39">
        <f t="shared" ref="AA74:AA83" si="33">SQRT((Z74)/(T74-1))</f>
        <v>0.56211202082213385</v>
      </c>
      <c r="AB74" s="39">
        <f t="shared" ref="AB74:AB83" si="34">CONFIDENCE(0.05,AA74,T74)</f>
        <v>3.2876160025002855E-2</v>
      </c>
    </row>
    <row r="75" spans="2:28">
      <c r="E75" s="41" t="s">
        <v>3</v>
      </c>
      <c r="F75" s="41" t="s">
        <v>21</v>
      </c>
      <c r="G75" s="31" t="s">
        <v>33</v>
      </c>
      <c r="H75" s="52"/>
      <c r="I75" s="31" t="s">
        <v>35</v>
      </c>
      <c r="J75" s="34">
        <v>3</v>
      </c>
      <c r="K75" s="34">
        <v>1</v>
      </c>
      <c r="L75" s="34">
        <v>0</v>
      </c>
      <c r="M75" s="34">
        <v>2</v>
      </c>
      <c r="N75" s="34">
        <v>6</v>
      </c>
      <c r="O75" s="34">
        <v>5</v>
      </c>
      <c r="P75" s="34">
        <v>14</v>
      </c>
      <c r="Q75" s="34">
        <v>56</v>
      </c>
      <c r="R75" s="34">
        <v>85</v>
      </c>
      <c r="S75" s="34">
        <v>701</v>
      </c>
      <c r="T75" s="35">
        <f t="shared" si="28"/>
        <v>873</v>
      </c>
      <c r="U75" s="34">
        <v>250</v>
      </c>
      <c r="V75" s="37">
        <f t="shared" si="29"/>
        <v>9.6151202749140889</v>
      </c>
      <c r="W75" s="38">
        <f t="shared" si="30"/>
        <v>9.6830590036529482</v>
      </c>
      <c r="X75" s="38">
        <f t="shared" si="31"/>
        <v>9.5471815461752296</v>
      </c>
      <c r="Y75" s="12"/>
      <c r="Z75" s="39">
        <f t="shared" si="32"/>
        <v>914.68041237113403</v>
      </c>
      <c r="AA75" s="39">
        <f t="shared" si="33"/>
        <v>1.0241803684073998</v>
      </c>
      <c r="AB75" s="39">
        <f t="shared" si="34"/>
        <v>6.7938728738859172E-2</v>
      </c>
    </row>
    <row r="76" spans="2:28">
      <c r="E76" s="41" t="s">
        <v>3</v>
      </c>
      <c r="F76" s="41" t="s">
        <v>21</v>
      </c>
      <c r="G76" s="31" t="s">
        <v>33</v>
      </c>
      <c r="H76" s="52"/>
      <c r="I76" s="31" t="s">
        <v>36</v>
      </c>
      <c r="J76" s="34">
        <v>0</v>
      </c>
      <c r="K76" s="34">
        <v>0</v>
      </c>
      <c r="L76" s="34">
        <v>2</v>
      </c>
      <c r="M76" s="34">
        <v>1</v>
      </c>
      <c r="N76" s="34">
        <v>5</v>
      </c>
      <c r="O76" s="34">
        <v>7</v>
      </c>
      <c r="P76" s="34">
        <v>8</v>
      </c>
      <c r="Q76" s="34">
        <v>40</v>
      </c>
      <c r="R76" s="34">
        <v>101</v>
      </c>
      <c r="S76" s="34">
        <v>940</v>
      </c>
      <c r="T76" s="35">
        <f t="shared" si="28"/>
        <v>1104</v>
      </c>
      <c r="U76" s="34">
        <v>19</v>
      </c>
      <c r="V76" s="37">
        <f t="shared" si="29"/>
        <v>9.7481884057971016</v>
      </c>
      <c r="W76" s="38">
        <f t="shared" si="30"/>
        <v>9.792910196633521</v>
      </c>
      <c r="X76" s="38">
        <f t="shared" si="31"/>
        <v>9.7034666149606821</v>
      </c>
      <c r="Y76" s="12"/>
      <c r="Z76" s="39">
        <f t="shared" si="32"/>
        <v>633.99637681159425</v>
      </c>
      <c r="AA76" s="39">
        <f t="shared" si="33"/>
        <v>0.75815085967797802</v>
      </c>
      <c r="AB76" s="39">
        <f t="shared" si="34"/>
        <v>4.4721790836419029E-2</v>
      </c>
    </row>
    <row r="77" spans="2:28">
      <c r="E77" s="41" t="s">
        <v>3</v>
      </c>
      <c r="F77" s="41" t="s">
        <v>21</v>
      </c>
      <c r="G77" s="31" t="s">
        <v>33</v>
      </c>
      <c r="H77" s="52"/>
      <c r="I77" s="31" t="s">
        <v>25</v>
      </c>
      <c r="J77" s="34">
        <v>1</v>
      </c>
      <c r="K77" s="34">
        <v>0</v>
      </c>
      <c r="L77" s="34">
        <v>0</v>
      </c>
      <c r="M77" s="34">
        <v>0</v>
      </c>
      <c r="N77" s="34">
        <v>6</v>
      </c>
      <c r="O77" s="34">
        <v>6</v>
      </c>
      <c r="P77" s="34">
        <v>6</v>
      </c>
      <c r="Q77" s="34">
        <v>24</v>
      </c>
      <c r="R77" s="34">
        <v>47</v>
      </c>
      <c r="S77" s="34">
        <v>538</v>
      </c>
      <c r="T77" s="35">
        <f t="shared" si="28"/>
        <v>628</v>
      </c>
      <c r="U77" s="34">
        <v>495</v>
      </c>
      <c r="V77" s="37">
        <f t="shared" si="29"/>
        <v>9.7197452229299355</v>
      </c>
      <c r="W77" s="38">
        <f t="shared" si="30"/>
        <v>9.78779594709256</v>
      </c>
      <c r="X77" s="38">
        <f t="shared" si="31"/>
        <v>9.651694498767311</v>
      </c>
      <c r="Y77" s="12"/>
      <c r="Z77" s="39">
        <f t="shared" si="32"/>
        <v>474.67515923566879</v>
      </c>
      <c r="AA77" s="39">
        <f t="shared" si="33"/>
        <v>0.87009061035752289</v>
      </c>
      <c r="AB77" s="39">
        <f t="shared" si="34"/>
        <v>6.8050724162623782E-2</v>
      </c>
    </row>
    <row r="78" spans="2:28">
      <c r="E78" s="41" t="s">
        <v>3</v>
      </c>
      <c r="F78" s="41" t="s">
        <v>21</v>
      </c>
      <c r="G78" s="31" t="s">
        <v>33</v>
      </c>
      <c r="H78" s="52"/>
      <c r="I78" s="31" t="s">
        <v>37</v>
      </c>
      <c r="J78" s="34">
        <v>2</v>
      </c>
      <c r="K78" s="34">
        <v>1</v>
      </c>
      <c r="L78" s="34">
        <v>0</v>
      </c>
      <c r="M78" s="34">
        <v>1</v>
      </c>
      <c r="N78" s="34">
        <v>6</v>
      </c>
      <c r="O78" s="34">
        <v>5</v>
      </c>
      <c r="P78" s="34">
        <v>4</v>
      </c>
      <c r="Q78" s="34">
        <v>20</v>
      </c>
      <c r="R78" s="34">
        <v>47</v>
      </c>
      <c r="S78" s="34">
        <v>536</v>
      </c>
      <c r="T78" s="35">
        <f t="shared" si="28"/>
        <v>622</v>
      </c>
      <c r="U78" s="34">
        <v>501</v>
      </c>
      <c r="V78" s="37">
        <f t="shared" si="29"/>
        <v>9.709003215434084</v>
      </c>
      <c r="W78" s="38">
        <f t="shared" si="30"/>
        <v>9.7864002275293842</v>
      </c>
      <c r="X78" s="38">
        <f t="shared" si="31"/>
        <v>9.6316062033387837</v>
      </c>
      <c r="Y78" s="12"/>
      <c r="Z78" s="39">
        <f t="shared" si="32"/>
        <v>602.32958199356915</v>
      </c>
      <c r="AA78" s="39">
        <f t="shared" si="33"/>
        <v>0.98485273754172442</v>
      </c>
      <c r="AB78" s="39">
        <f t="shared" si="34"/>
        <v>7.7397012095300338E-2</v>
      </c>
    </row>
    <row r="79" spans="2:28">
      <c r="E79" s="41" t="s">
        <v>3</v>
      </c>
      <c r="F79" s="41" t="s">
        <v>21</v>
      </c>
      <c r="G79" s="31" t="s">
        <v>33</v>
      </c>
      <c r="H79" s="52"/>
      <c r="I79" s="31" t="s">
        <v>26</v>
      </c>
      <c r="J79" s="34">
        <v>0</v>
      </c>
      <c r="K79" s="34">
        <v>0</v>
      </c>
      <c r="L79" s="34">
        <v>0</v>
      </c>
      <c r="M79" s="34">
        <v>0</v>
      </c>
      <c r="N79" s="34">
        <v>4</v>
      </c>
      <c r="O79" s="34">
        <v>0</v>
      </c>
      <c r="P79" s="34">
        <v>7</v>
      </c>
      <c r="Q79" s="34">
        <v>10</v>
      </c>
      <c r="R79" s="34">
        <v>50</v>
      </c>
      <c r="S79" s="34">
        <v>1025</v>
      </c>
      <c r="T79" s="35">
        <f t="shared" si="28"/>
        <v>1096</v>
      </c>
      <c r="U79" s="34">
        <v>27</v>
      </c>
      <c r="V79" s="37">
        <f t="shared" si="29"/>
        <v>9.8987226277372269</v>
      </c>
      <c r="W79" s="38">
        <f t="shared" si="30"/>
        <v>9.9265406577656332</v>
      </c>
      <c r="X79" s="38">
        <f t="shared" si="31"/>
        <v>9.8709045977088206</v>
      </c>
      <c r="Y79" s="12"/>
      <c r="Z79" s="39">
        <f t="shared" si="32"/>
        <v>241.75821167883211</v>
      </c>
      <c r="AA79" s="39">
        <f t="shared" si="33"/>
        <v>0.46987631878808017</v>
      </c>
      <c r="AB79" s="39">
        <f t="shared" si="34"/>
        <v>2.7818030028405549E-2</v>
      </c>
    </row>
    <row r="80" spans="2:28">
      <c r="E80" s="41" t="s">
        <v>3</v>
      </c>
      <c r="F80" s="41" t="s">
        <v>21</v>
      </c>
      <c r="G80" s="31" t="s">
        <v>33</v>
      </c>
      <c r="H80" s="52"/>
      <c r="I80" s="31" t="s">
        <v>38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2</v>
      </c>
      <c r="P80" s="34">
        <v>8</v>
      </c>
      <c r="Q80" s="34">
        <v>21</v>
      </c>
      <c r="R80" s="34">
        <v>29</v>
      </c>
      <c r="S80" s="34">
        <v>276</v>
      </c>
      <c r="T80" s="35">
        <f t="shared" si="28"/>
        <v>338</v>
      </c>
      <c r="U80" s="34">
        <v>785</v>
      </c>
      <c r="V80" s="37">
        <f t="shared" si="29"/>
        <v>9.6538461538461533</v>
      </c>
      <c r="W80" s="38">
        <f t="shared" si="30"/>
        <v>9.7504117349432402</v>
      </c>
      <c r="X80" s="38">
        <f t="shared" si="31"/>
        <v>9.5572805727490664</v>
      </c>
      <c r="Y80" s="12"/>
      <c r="Z80" s="39">
        <f t="shared" si="32"/>
        <v>276.5</v>
      </c>
      <c r="AA80" s="39">
        <f t="shared" si="33"/>
        <v>0.90580062786910853</v>
      </c>
      <c r="AB80" s="39">
        <f t="shared" si="34"/>
        <v>9.6565581097087433E-2</v>
      </c>
    </row>
    <row r="81" spans="2:28">
      <c r="E81" s="41" t="s">
        <v>3</v>
      </c>
      <c r="F81" s="41" t="s">
        <v>21</v>
      </c>
      <c r="G81" s="31" t="s">
        <v>33</v>
      </c>
      <c r="H81" s="52"/>
      <c r="I81" s="31" t="s">
        <v>39</v>
      </c>
      <c r="J81" s="34">
        <v>0</v>
      </c>
      <c r="K81" s="34">
        <v>1</v>
      </c>
      <c r="L81" s="34">
        <v>1</v>
      </c>
      <c r="M81" s="34">
        <v>0</v>
      </c>
      <c r="N81" s="34">
        <v>2</v>
      </c>
      <c r="O81" s="34">
        <v>1</v>
      </c>
      <c r="P81" s="34">
        <v>5</v>
      </c>
      <c r="Q81" s="34">
        <v>26</v>
      </c>
      <c r="R81" s="34">
        <v>67</v>
      </c>
      <c r="S81" s="34">
        <v>985</v>
      </c>
      <c r="T81" s="35">
        <f t="shared" si="28"/>
        <v>1088</v>
      </c>
      <c r="U81" s="34">
        <v>35</v>
      </c>
      <c r="V81" s="37">
        <f t="shared" si="29"/>
        <v>9.8501838235294112</v>
      </c>
      <c r="W81" s="38">
        <f t="shared" si="30"/>
        <v>9.8848782600359719</v>
      </c>
      <c r="X81" s="38">
        <f t="shared" si="31"/>
        <v>9.8154893870228506</v>
      </c>
      <c r="Y81" s="12"/>
      <c r="Z81" s="39">
        <f t="shared" si="32"/>
        <v>370.57996323529414</v>
      </c>
      <c r="AA81" s="39">
        <f t="shared" si="33"/>
        <v>0.58388348955874358</v>
      </c>
      <c r="AB81" s="39">
        <f t="shared" si="34"/>
        <v>3.4694436506561448E-2</v>
      </c>
    </row>
    <row r="82" spans="2:28">
      <c r="E82" s="41" t="s">
        <v>3</v>
      </c>
      <c r="F82" s="26" t="s">
        <v>21</v>
      </c>
      <c r="G82" s="31" t="s">
        <v>33</v>
      </c>
      <c r="H82" s="52"/>
      <c r="I82" s="31" t="s">
        <v>40</v>
      </c>
      <c r="J82" s="34">
        <v>0</v>
      </c>
      <c r="K82" s="34">
        <v>0</v>
      </c>
      <c r="L82" s="34">
        <v>0</v>
      </c>
      <c r="M82" s="34">
        <v>0</v>
      </c>
      <c r="N82" s="34">
        <v>8</v>
      </c>
      <c r="O82" s="34">
        <v>2</v>
      </c>
      <c r="P82" s="34">
        <v>4</v>
      </c>
      <c r="Q82" s="34">
        <v>21</v>
      </c>
      <c r="R82" s="34">
        <v>62</v>
      </c>
      <c r="S82" s="34">
        <v>990</v>
      </c>
      <c r="T82" s="35">
        <f t="shared" si="28"/>
        <v>1087</v>
      </c>
      <c r="U82" s="34">
        <v>36</v>
      </c>
      <c r="V82" s="37">
        <f t="shared" si="29"/>
        <v>9.8491260349586014</v>
      </c>
      <c r="W82" s="38">
        <f t="shared" si="30"/>
        <v>9.8847167274111722</v>
      </c>
      <c r="X82" s="38">
        <f t="shared" si="31"/>
        <v>9.8135353425060305</v>
      </c>
      <c r="Y82" s="12"/>
      <c r="Z82" s="39">
        <f t="shared" si="32"/>
        <v>389.25666973321069</v>
      </c>
      <c r="AA82" s="39">
        <f t="shared" si="33"/>
        <v>0.59869153653928231</v>
      </c>
      <c r="AB82" s="39">
        <f t="shared" si="34"/>
        <v>3.5590692452570023E-2</v>
      </c>
    </row>
    <row r="83" spans="2:28">
      <c r="E83" s="41" t="s">
        <v>3</v>
      </c>
      <c r="F83" s="26" t="s">
        <v>21</v>
      </c>
      <c r="G83" s="31" t="s">
        <v>33</v>
      </c>
      <c r="H83" s="52"/>
      <c r="I83" s="31" t="s">
        <v>30</v>
      </c>
      <c r="J83" s="34">
        <v>1</v>
      </c>
      <c r="K83" s="34">
        <v>0</v>
      </c>
      <c r="L83" s="34">
        <v>1</v>
      </c>
      <c r="M83" s="34">
        <v>0</v>
      </c>
      <c r="N83" s="34">
        <v>7</v>
      </c>
      <c r="O83" s="34">
        <v>3</v>
      </c>
      <c r="P83" s="34">
        <v>14</v>
      </c>
      <c r="Q83" s="34">
        <v>36</v>
      </c>
      <c r="R83" s="34">
        <v>86</v>
      </c>
      <c r="S83" s="34">
        <v>938</v>
      </c>
      <c r="T83" s="35">
        <f t="shared" si="28"/>
        <v>1086</v>
      </c>
      <c r="U83" s="34">
        <v>37</v>
      </c>
      <c r="V83" s="37">
        <f t="shared" si="29"/>
        <v>9.7578268876611425</v>
      </c>
      <c r="W83" s="38">
        <f t="shared" si="30"/>
        <v>9.8036940626777636</v>
      </c>
      <c r="X83" s="38">
        <f t="shared" si="31"/>
        <v>9.7119597126445214</v>
      </c>
      <c r="Y83" s="12"/>
      <c r="Z83" s="39">
        <f t="shared" si="32"/>
        <v>645.3084714548803</v>
      </c>
      <c r="AA83" s="39">
        <f t="shared" si="33"/>
        <v>0.771203184362797</v>
      </c>
      <c r="AB83" s="39">
        <f t="shared" si="34"/>
        <v>4.5867175016621534E-2</v>
      </c>
    </row>
    <row r="84" spans="2:28">
      <c r="G84" s="31"/>
      <c r="H84" s="31"/>
      <c r="I84" s="31"/>
      <c r="J84" s="49"/>
      <c r="K84" s="49"/>
      <c r="L84" s="49"/>
      <c r="M84" s="49"/>
      <c r="N84" s="49"/>
      <c r="O84" s="50"/>
      <c r="P84" s="50"/>
      <c r="Q84" s="49"/>
      <c r="R84" s="43"/>
      <c r="S84" s="43"/>
      <c r="T84" s="43"/>
      <c r="U84" s="43"/>
      <c r="V84" s="8"/>
      <c r="W84" s="8"/>
      <c r="X84" s="8"/>
      <c r="Y84" s="8"/>
      <c r="Z84" s="51"/>
      <c r="AA84" s="51"/>
      <c r="AB84" s="51"/>
    </row>
    <row r="85" spans="2:28" s="15" customFormat="1" ht="18">
      <c r="B85" s="16" t="s">
        <v>41</v>
      </c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Z85" s="46"/>
      <c r="AA85" s="46"/>
      <c r="AB85" s="46"/>
    </row>
    <row r="86" spans="2:28" s="17" customFormat="1">
      <c r="J86" s="42"/>
      <c r="K86" s="42"/>
      <c r="L86" s="42"/>
      <c r="M86" s="42"/>
      <c r="N86" s="42"/>
      <c r="O86" s="42"/>
      <c r="P86" s="43"/>
      <c r="Q86" s="43"/>
      <c r="R86" s="43"/>
      <c r="S86" s="43"/>
      <c r="T86" s="43"/>
      <c r="U86" s="43"/>
      <c r="V86" s="19"/>
      <c r="W86" s="19"/>
      <c r="X86" s="19"/>
      <c r="Y86" s="19"/>
      <c r="Z86" s="44"/>
      <c r="AA86" s="44"/>
      <c r="AB86" s="44"/>
    </row>
    <row r="87" spans="2:28">
      <c r="B87" s="17"/>
      <c r="C87" s="28" t="s">
        <v>42</v>
      </c>
      <c r="D87" s="28"/>
      <c r="E87" s="28"/>
      <c r="F87" s="28"/>
      <c r="G87" s="28"/>
      <c r="H87" s="29"/>
      <c r="I87" s="29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29"/>
      <c r="W87" s="29"/>
      <c r="X87" s="29"/>
      <c r="Y87" s="29"/>
      <c r="Z87" s="48"/>
      <c r="AA87" s="48"/>
      <c r="AB87" s="48"/>
    </row>
    <row r="88" spans="2:28">
      <c r="G88" s="13"/>
      <c r="H88" s="31"/>
      <c r="I88" s="31"/>
      <c r="J88" s="49"/>
      <c r="K88" s="49"/>
      <c r="L88" s="49"/>
      <c r="M88" s="49"/>
      <c r="N88" s="49"/>
      <c r="O88" s="50"/>
      <c r="P88" s="50"/>
      <c r="Q88" s="49"/>
      <c r="R88" s="43"/>
      <c r="S88" s="43"/>
      <c r="T88" s="43"/>
      <c r="U88" s="43"/>
      <c r="V88" s="8"/>
      <c r="W88" s="8"/>
      <c r="X88" s="8"/>
      <c r="Y88" s="8"/>
      <c r="Z88" s="51"/>
      <c r="AA88" s="51"/>
      <c r="AB88" s="51"/>
    </row>
    <row r="89" spans="2:28">
      <c r="E89" s="26" t="s">
        <v>3</v>
      </c>
      <c r="F89" s="26" t="s">
        <v>21</v>
      </c>
      <c r="G89" s="26" t="s">
        <v>43</v>
      </c>
      <c r="H89" s="52"/>
      <c r="I89" s="31" t="s">
        <v>44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3</v>
      </c>
      <c r="P89" s="34">
        <v>2</v>
      </c>
      <c r="Q89" s="34">
        <v>12</v>
      </c>
      <c r="R89" s="34">
        <v>29</v>
      </c>
      <c r="S89" s="34">
        <v>102</v>
      </c>
      <c r="T89" s="35">
        <f t="shared" ref="T89:T97" si="35">SUM(J89:S89)</f>
        <v>148</v>
      </c>
      <c r="U89" s="34">
        <v>0</v>
      </c>
      <c r="V89" s="37">
        <f t="shared" ref="V89:V97" si="36">(J89*1+K89*2+L89*3+M89*4+N89*5+O89*6+P89*7+Q89*8+R89*9+S89*10)/(SUM(J89:S89))</f>
        <v>9.5202702702702702</v>
      </c>
      <c r="W89" s="38">
        <f t="shared" ref="W89:W97" si="37">V89+AB89</f>
        <v>9.6589620225575388</v>
      </c>
      <c r="X89" s="38">
        <f t="shared" ref="X89:X97" si="38">V89-AB89</f>
        <v>9.3815785179830016</v>
      </c>
      <c r="Y89" s="12"/>
      <c r="Z89" s="39">
        <f t="shared" ref="Z89:Z97" si="39">((1-V89)^2)*J89+((2-V89))^2*K89+((3-V89))^2*L89+((4-V89)^2)*M89+((5-V89)^2)*N89+((6-V89)^2)*O89+((7-V89))^2*P89+((8-V89))^2*Q89+((9-V89)^2)*R89+((10-V89)^2)*S89</f>
        <v>108.93918918918918</v>
      </c>
      <c r="AA89" s="39">
        <f t="shared" ref="AA89:AA97" si="40">SQRT((Z89)/(T89-1))</f>
        <v>0.86086173085713835</v>
      </c>
      <c r="AB89" s="39">
        <f t="shared" ref="AB89:AB97" si="41">CONFIDENCE(0.05,AA89,T89)</f>
        <v>0.13869175228726896</v>
      </c>
    </row>
    <row r="90" spans="2:28">
      <c r="E90" s="26" t="s">
        <v>3</v>
      </c>
      <c r="F90" s="41" t="s">
        <v>21</v>
      </c>
      <c r="G90" s="26" t="s">
        <v>43</v>
      </c>
      <c r="H90" s="52"/>
      <c r="I90" s="31" t="s">
        <v>45</v>
      </c>
      <c r="J90" s="34">
        <v>0</v>
      </c>
      <c r="K90" s="34">
        <v>0</v>
      </c>
      <c r="L90" s="34">
        <v>1</v>
      </c>
      <c r="M90" s="34">
        <v>2</v>
      </c>
      <c r="N90" s="34">
        <v>3</v>
      </c>
      <c r="O90" s="34">
        <v>2</v>
      </c>
      <c r="P90" s="34">
        <v>10</v>
      </c>
      <c r="Q90" s="34">
        <v>16</v>
      </c>
      <c r="R90" s="34">
        <v>22</v>
      </c>
      <c r="S90" s="34">
        <v>89</v>
      </c>
      <c r="T90" s="35">
        <f t="shared" si="35"/>
        <v>145</v>
      </c>
      <c r="U90" s="34">
        <v>3</v>
      </c>
      <c r="V90" s="37">
        <f t="shared" si="36"/>
        <v>9.1310344827586203</v>
      </c>
      <c r="W90" s="38">
        <f t="shared" si="37"/>
        <v>9.3638077599180907</v>
      </c>
      <c r="X90" s="38">
        <f t="shared" si="38"/>
        <v>8.8982612055991499</v>
      </c>
      <c r="Y90" s="12"/>
      <c r="Z90" s="39">
        <f t="shared" si="39"/>
        <v>294.51034482758621</v>
      </c>
      <c r="AA90" s="39">
        <f t="shared" si="40"/>
        <v>1.4301086420161753</v>
      </c>
      <c r="AB90" s="39">
        <f t="shared" si="41"/>
        <v>0.2327732771594698</v>
      </c>
    </row>
    <row r="91" spans="2:28">
      <c r="E91" s="26" t="s">
        <v>3</v>
      </c>
      <c r="F91" s="41" t="s">
        <v>21</v>
      </c>
      <c r="G91" s="26" t="s">
        <v>43</v>
      </c>
      <c r="H91" s="52"/>
      <c r="I91" s="41" t="s">
        <v>46</v>
      </c>
      <c r="J91" s="34">
        <v>0</v>
      </c>
      <c r="K91" s="34">
        <v>0</v>
      </c>
      <c r="L91" s="34">
        <v>0</v>
      </c>
      <c r="M91" s="34">
        <v>0</v>
      </c>
      <c r="N91" s="34">
        <v>1</v>
      </c>
      <c r="O91" s="34">
        <v>1</v>
      </c>
      <c r="P91" s="34">
        <v>3</v>
      </c>
      <c r="Q91" s="34">
        <v>14</v>
      </c>
      <c r="R91" s="34">
        <v>19</v>
      </c>
      <c r="S91" s="34">
        <v>106</v>
      </c>
      <c r="T91" s="35">
        <f t="shared" si="35"/>
        <v>144</v>
      </c>
      <c r="U91" s="34">
        <v>4</v>
      </c>
      <c r="V91" s="37">
        <f t="shared" si="36"/>
        <v>9.5486111111111107</v>
      </c>
      <c r="W91" s="38">
        <f t="shared" si="37"/>
        <v>9.6942247722505162</v>
      </c>
      <c r="X91" s="38">
        <f t="shared" si="38"/>
        <v>9.4029974499717053</v>
      </c>
      <c r="Y91" s="12"/>
      <c r="Z91" s="39">
        <f t="shared" si="39"/>
        <v>113.65972222222223</v>
      </c>
      <c r="AA91" s="39">
        <f t="shared" si="40"/>
        <v>0.89152859310469246</v>
      </c>
      <c r="AB91" s="39">
        <f t="shared" si="41"/>
        <v>0.1456136611394051</v>
      </c>
    </row>
    <row r="92" spans="2:28">
      <c r="E92" s="26" t="s">
        <v>3</v>
      </c>
      <c r="F92" s="41" t="s">
        <v>21</v>
      </c>
      <c r="G92" s="26" t="s">
        <v>43</v>
      </c>
      <c r="H92" s="52"/>
      <c r="I92" s="41" t="s">
        <v>47</v>
      </c>
      <c r="J92" s="34">
        <v>0</v>
      </c>
      <c r="K92" s="34">
        <v>0</v>
      </c>
      <c r="L92" s="34">
        <v>1</v>
      </c>
      <c r="M92" s="34">
        <v>3</v>
      </c>
      <c r="N92" s="34">
        <v>6</v>
      </c>
      <c r="O92" s="34">
        <v>3</v>
      </c>
      <c r="P92" s="34">
        <v>4</v>
      </c>
      <c r="Q92" s="34">
        <v>14</v>
      </c>
      <c r="R92" s="34">
        <v>22</v>
      </c>
      <c r="S92" s="34">
        <v>93</v>
      </c>
      <c r="T92" s="35">
        <f t="shared" si="35"/>
        <v>146</v>
      </c>
      <c r="U92" s="34">
        <v>2</v>
      </c>
      <c r="V92" s="37">
        <f t="shared" si="36"/>
        <v>9.1164383561643838</v>
      </c>
      <c r="W92" s="38">
        <f t="shared" si="37"/>
        <v>9.3702516744516604</v>
      </c>
      <c r="X92" s="38">
        <f t="shared" si="38"/>
        <v>8.8626250378771072</v>
      </c>
      <c r="Y92" s="12"/>
      <c r="Z92" s="39">
        <f t="shared" si="39"/>
        <v>355.02054794520546</v>
      </c>
      <c r="AA92" s="39">
        <f t="shared" si="40"/>
        <v>1.5647420145301587</v>
      </c>
      <c r="AB92" s="39">
        <f t="shared" si="41"/>
        <v>0.25381331828727699</v>
      </c>
    </row>
    <row r="93" spans="2:28">
      <c r="E93" s="26" t="s">
        <v>3</v>
      </c>
      <c r="F93" s="41" t="s">
        <v>21</v>
      </c>
      <c r="G93" s="26" t="s">
        <v>43</v>
      </c>
      <c r="H93" s="52"/>
      <c r="I93" s="41" t="s">
        <v>48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2</v>
      </c>
      <c r="P93" s="34">
        <v>5</v>
      </c>
      <c r="Q93" s="34">
        <v>5</v>
      </c>
      <c r="R93" s="34">
        <v>14</v>
      </c>
      <c r="S93" s="34">
        <v>113</v>
      </c>
      <c r="T93" s="35">
        <f t="shared" si="35"/>
        <v>139</v>
      </c>
      <c r="U93" s="34">
        <v>9</v>
      </c>
      <c r="V93" s="37">
        <f t="shared" si="36"/>
        <v>9.6618705035971217</v>
      </c>
      <c r="W93" s="38">
        <f t="shared" si="37"/>
        <v>9.7998801601616883</v>
      </c>
      <c r="X93" s="38">
        <f t="shared" si="38"/>
        <v>9.5238608470325552</v>
      </c>
      <c r="Y93" s="12"/>
      <c r="Z93" s="39">
        <f t="shared" si="39"/>
        <v>95.107913669064757</v>
      </c>
      <c r="AA93" s="39">
        <f t="shared" si="40"/>
        <v>0.83017334347147897</v>
      </c>
      <c r="AB93" s="39">
        <f t="shared" si="41"/>
        <v>0.13800965656456635</v>
      </c>
    </row>
    <row r="94" spans="2:28">
      <c r="E94" s="26" t="s">
        <v>3</v>
      </c>
      <c r="F94" s="41" t="s">
        <v>21</v>
      </c>
      <c r="G94" s="26" t="s">
        <v>43</v>
      </c>
      <c r="H94" s="52"/>
      <c r="I94" s="41" t="s">
        <v>49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4</v>
      </c>
      <c r="Q94" s="34">
        <v>4</v>
      </c>
      <c r="R94" s="34">
        <v>10</v>
      </c>
      <c r="S94" s="34">
        <v>121</v>
      </c>
      <c r="T94" s="35">
        <f t="shared" si="35"/>
        <v>139</v>
      </c>
      <c r="U94" s="34">
        <v>9</v>
      </c>
      <c r="V94" s="37">
        <f t="shared" si="36"/>
        <v>9.7841726618705032</v>
      </c>
      <c r="W94" s="38">
        <f t="shared" si="37"/>
        <v>9.8896225527546715</v>
      </c>
      <c r="X94" s="38">
        <f t="shared" si="38"/>
        <v>9.6787227709863348</v>
      </c>
      <c r="Y94" s="12"/>
      <c r="Z94" s="39">
        <f t="shared" si="39"/>
        <v>55.525179856115109</v>
      </c>
      <c r="AA94" s="39">
        <f t="shared" si="40"/>
        <v>0.63431567517203136</v>
      </c>
      <c r="AB94" s="39">
        <f t="shared" si="41"/>
        <v>0.10544989088416883</v>
      </c>
    </row>
    <row r="95" spans="2:28">
      <c r="E95" s="26" t="s">
        <v>3</v>
      </c>
      <c r="F95" s="41" t="s">
        <v>21</v>
      </c>
      <c r="G95" s="26" t="s">
        <v>43</v>
      </c>
      <c r="H95" s="52"/>
      <c r="I95" s="41" t="s">
        <v>28</v>
      </c>
      <c r="J95" s="34">
        <v>0</v>
      </c>
      <c r="K95" s="34">
        <v>0</v>
      </c>
      <c r="L95" s="34">
        <v>2</v>
      </c>
      <c r="M95" s="34">
        <v>0</v>
      </c>
      <c r="N95" s="34">
        <v>4</v>
      </c>
      <c r="O95" s="34">
        <v>1</v>
      </c>
      <c r="P95" s="34">
        <v>1</v>
      </c>
      <c r="Q95" s="34">
        <v>11</v>
      </c>
      <c r="R95" s="34">
        <v>18</v>
      </c>
      <c r="S95" s="34">
        <v>92</v>
      </c>
      <c r="T95" s="35">
        <f t="shared" si="35"/>
        <v>129</v>
      </c>
      <c r="U95" s="34">
        <v>19</v>
      </c>
      <c r="V95" s="37">
        <f t="shared" si="36"/>
        <v>9.3720930232558146</v>
      </c>
      <c r="W95" s="38">
        <f t="shared" si="37"/>
        <v>9.6054848411208269</v>
      </c>
      <c r="X95" s="38">
        <f t="shared" si="38"/>
        <v>9.1387012053908023</v>
      </c>
      <c r="Y95" s="12"/>
      <c r="Z95" s="39">
        <f t="shared" si="39"/>
        <v>234.13953488372096</v>
      </c>
      <c r="AA95" s="39">
        <f t="shared" si="40"/>
        <v>1.3524847933633375</v>
      </c>
      <c r="AB95" s="39">
        <f t="shared" si="41"/>
        <v>0.23339181786501287</v>
      </c>
    </row>
    <row r="96" spans="2:28">
      <c r="E96" s="26" t="s">
        <v>3</v>
      </c>
      <c r="F96" s="41" t="s">
        <v>21</v>
      </c>
      <c r="G96" s="26" t="s">
        <v>43</v>
      </c>
      <c r="H96" s="52"/>
      <c r="I96" s="41" t="s">
        <v>50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3</v>
      </c>
      <c r="P96" s="34">
        <v>6</v>
      </c>
      <c r="Q96" s="34">
        <v>7</v>
      </c>
      <c r="R96" s="34">
        <v>19</v>
      </c>
      <c r="S96" s="34">
        <v>108</v>
      </c>
      <c r="T96" s="35">
        <f t="shared" si="35"/>
        <v>143</v>
      </c>
      <c r="U96" s="34">
        <v>5</v>
      </c>
      <c r="V96" s="37">
        <f t="shared" si="36"/>
        <v>9.55944055944056</v>
      </c>
      <c r="W96" s="38">
        <f t="shared" si="37"/>
        <v>9.7108898979086433</v>
      </c>
      <c r="X96" s="38">
        <f t="shared" si="38"/>
        <v>9.4079912209724768</v>
      </c>
      <c r="Y96" s="12"/>
      <c r="Z96" s="39">
        <f t="shared" si="39"/>
        <v>121.24475524475523</v>
      </c>
      <c r="AA96" s="39">
        <f t="shared" si="40"/>
        <v>0.9240326317509191</v>
      </c>
      <c r="AB96" s="39">
        <f t="shared" si="41"/>
        <v>0.15144933846808384</v>
      </c>
    </row>
    <row r="97" spans="2:28">
      <c r="E97" s="26" t="s">
        <v>3</v>
      </c>
      <c r="F97" s="26" t="s">
        <v>21</v>
      </c>
      <c r="G97" s="26" t="s">
        <v>43</v>
      </c>
      <c r="H97" s="52"/>
      <c r="I97" s="41" t="s">
        <v>30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</v>
      </c>
      <c r="P97" s="34">
        <v>7</v>
      </c>
      <c r="Q97" s="34">
        <v>12</v>
      </c>
      <c r="R97" s="34">
        <v>24</v>
      </c>
      <c r="S97" s="34">
        <v>100</v>
      </c>
      <c r="T97" s="35">
        <f t="shared" si="35"/>
        <v>144</v>
      </c>
      <c r="U97" s="34">
        <v>4</v>
      </c>
      <c r="V97" s="37">
        <f t="shared" si="36"/>
        <v>9.4930555555555554</v>
      </c>
      <c r="W97" s="38">
        <f t="shared" si="37"/>
        <v>9.6388825831850902</v>
      </c>
      <c r="X97" s="38">
        <f t="shared" si="38"/>
        <v>9.3472285279260205</v>
      </c>
      <c r="Y97" s="12"/>
      <c r="Z97" s="39">
        <f t="shared" si="39"/>
        <v>113.99305555555554</v>
      </c>
      <c r="AA97" s="39">
        <f t="shared" si="40"/>
        <v>0.89283494255894491</v>
      </c>
      <c r="AB97" s="39">
        <f t="shared" si="41"/>
        <v>0.14582702762953495</v>
      </c>
    </row>
    <row r="98" spans="2:28"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Z98" s="67"/>
      <c r="AA98" s="67"/>
      <c r="AB98" s="67"/>
    </row>
    <row r="99" spans="2:28">
      <c r="J99" s="50"/>
      <c r="K99" s="50"/>
      <c r="L99" s="50"/>
      <c r="M99" s="50"/>
      <c r="N99" s="50"/>
      <c r="O99" s="50"/>
      <c r="P99" s="50"/>
      <c r="Q99" s="50"/>
      <c r="R99" s="50"/>
      <c r="S99" s="50"/>
      <c r="U99" s="50"/>
    </row>
    <row r="100" spans="2:28" s="15" customFormat="1" ht="18">
      <c r="B100" s="16" t="s">
        <v>52</v>
      </c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6651-589E-43FD-875E-DEE24E49B360}">
  <sheetPr>
    <tabColor rgb="FF000000"/>
    <pageSetUpPr autoPageBreaks="0"/>
  </sheetPr>
  <dimension ref="A1:CG100"/>
  <sheetViews>
    <sheetView tabSelected="1" zoomScaleNormal="100" workbookViewId="0">
      <pane xSplit="9" ySplit="12" topLeftCell="J13" activePane="bottomRight" state="frozen"/>
      <selection pane="topRight" activeCell="J1" sqref="J1"/>
      <selection pane="bottomLeft" activeCell="A13" sqref="A13"/>
      <selection pane="bottomRight"/>
    </sheetView>
  </sheetViews>
  <sheetFormatPr defaultColWidth="0" defaultRowHeight="14"/>
  <cols>
    <col min="1" max="1" width="14.453125" style="26" customWidth="1"/>
    <col min="2" max="2" width="2.453125" style="26" customWidth="1"/>
    <col min="3" max="3" width="1.54296875" style="26" customWidth="1"/>
    <col min="4" max="4" width="5.453125" style="26" bestFit="1" customWidth="1"/>
    <col min="5" max="5" width="23.453125" style="26" customWidth="1"/>
    <col min="6" max="6" width="20.54296875" style="26" bestFit="1" customWidth="1"/>
    <col min="7" max="7" width="35" style="26" customWidth="1"/>
    <col min="8" max="8" width="11.54296875" style="26" bestFit="1" customWidth="1"/>
    <col min="9" max="9" width="47.453125" style="26" customWidth="1"/>
    <col min="10" max="19" width="8.54296875" style="26" customWidth="1"/>
    <col min="20" max="21" width="12.54296875" style="26" customWidth="1"/>
    <col min="22" max="22" width="11.453125" style="26" customWidth="1"/>
    <col min="23" max="24" width="11.54296875" style="26" customWidth="1"/>
    <col min="25" max="25" width="4.453125" style="26" customWidth="1"/>
    <col min="26" max="26" width="14.54296875" style="26" bestFit="1" customWidth="1"/>
    <col min="27" max="27" width="12.54296875" style="26" customWidth="1"/>
    <col min="28" max="28" width="11.54296875" style="26" customWidth="1"/>
    <col min="29" max="29" width="14.54296875" style="26" customWidth="1"/>
    <col min="30" max="31" width="9.453125" style="26" customWidth="1"/>
    <col min="32" max="32" width="21.54296875" style="26" bestFit="1" customWidth="1"/>
    <col min="33" max="33" width="12.453125" style="26" customWidth="1"/>
    <col min="34" max="34" width="17.453125" style="26" customWidth="1"/>
    <col min="35" max="44" width="1.453125" style="26" hidden="1" customWidth="1"/>
    <col min="45" max="50" width="1.54296875" style="26" hidden="1" customWidth="1"/>
    <col min="51" max="68" width="19.453125" style="26" hidden="1" customWidth="1"/>
    <col min="69" max="79" width="14.453125" style="26" hidden="1" customWidth="1"/>
    <col min="80" max="85" width="19.453125" style="26" hidden="1" customWidth="1"/>
    <col min="86" max="16384" width="14.453125" style="26" hidden="1"/>
  </cols>
  <sheetData>
    <row r="1" spans="1:28" s="3" customFormat="1" ht="25">
      <c r="A1" s="1" t="s">
        <v>0</v>
      </c>
      <c r="B1" s="2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8" s="3" customFormat="1" ht="25">
      <c r="A2" s="4" t="str">
        <f>[1]Cover!$E$13</f>
        <v>Scotland Gas Networks</v>
      </c>
      <c r="B2" s="2"/>
    </row>
    <row r="3" spans="1:28" s="3" customFormat="1" ht="25">
      <c r="A3" s="4">
        <f>[1]Cover!$E$15</f>
        <v>2026</v>
      </c>
      <c r="B3" s="4"/>
      <c r="C3" s="4"/>
      <c r="D3" s="4"/>
    </row>
    <row r="4" spans="1:28" s="7" customFormat="1" ht="25.5" thickBot="1">
      <c r="A4" s="5" t="s">
        <v>1</v>
      </c>
      <c r="B4" s="6"/>
    </row>
    <row r="5" spans="1:28" s="14" customFormat="1" ht="15.5">
      <c r="A5" s="8"/>
      <c r="B5" s="9"/>
      <c r="C5" s="9"/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3" t="s">
        <v>2</v>
      </c>
      <c r="AA5" s="12"/>
      <c r="AB5" s="12"/>
    </row>
    <row r="6" spans="1:28" s="15" customFormat="1" ht="18">
      <c r="B6" s="16" t="s">
        <v>3</v>
      </c>
    </row>
    <row r="7" spans="1:28" s="17" customFormat="1">
      <c r="P7" s="18"/>
      <c r="Q7" s="18"/>
      <c r="R7" s="18"/>
      <c r="S7" s="18"/>
      <c r="T7" s="18"/>
      <c r="U7" s="18"/>
      <c r="V7" s="19"/>
      <c r="W7" s="19"/>
      <c r="X7" s="19"/>
      <c r="Y7" s="19"/>
      <c r="Z7" s="19"/>
      <c r="AA7" s="19"/>
      <c r="AB7" s="19"/>
    </row>
    <row r="8" spans="1:28" s="14" customFormat="1" ht="27.5">
      <c r="A8" s="8"/>
      <c r="B8" s="9"/>
      <c r="C8" s="9"/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20">
        <v>1</v>
      </c>
      <c r="K8" s="20">
        <v>2</v>
      </c>
      <c r="L8" s="20">
        <v>3</v>
      </c>
      <c r="M8" s="20">
        <v>4</v>
      </c>
      <c r="N8" s="20">
        <v>5</v>
      </c>
      <c r="O8" s="20">
        <v>6</v>
      </c>
      <c r="P8" s="21">
        <v>7</v>
      </c>
      <c r="Q8" s="21">
        <v>8</v>
      </c>
      <c r="R8" s="21">
        <v>9</v>
      </c>
      <c r="S8" s="21">
        <v>10</v>
      </c>
      <c r="T8" s="21" t="s">
        <v>10</v>
      </c>
      <c r="U8" s="11" t="s">
        <v>11</v>
      </c>
      <c r="V8" s="22" t="s">
        <v>12</v>
      </c>
      <c r="W8" s="22" t="s">
        <v>13</v>
      </c>
      <c r="X8" s="22" t="s">
        <v>14</v>
      </c>
      <c r="Y8" s="12"/>
      <c r="Z8" s="23" t="s">
        <v>15</v>
      </c>
      <c r="AA8" s="24" t="s">
        <v>16</v>
      </c>
      <c r="AB8" s="23" t="s">
        <v>17</v>
      </c>
    </row>
    <row r="10" spans="1:28" s="25" customFormat="1" ht="14.25" customHeight="1">
      <c r="A10" s="25" t="s">
        <v>18</v>
      </c>
    </row>
    <row r="11" spans="1:28" s="25" customFormat="1" ht="14.25" customHeight="1"/>
    <row r="12" spans="1:28" s="15" customFormat="1" ht="18">
      <c r="B12" s="16" t="s">
        <v>19</v>
      </c>
    </row>
    <row r="13" spans="1:28" ht="15">
      <c r="B13" s="27"/>
    </row>
    <row r="14" spans="1:28">
      <c r="A14" s="17"/>
      <c r="B14" s="17"/>
      <c r="C14" s="28" t="s">
        <v>20</v>
      </c>
      <c r="D14" s="28"/>
      <c r="E14" s="28"/>
      <c r="F14" s="28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13.5" customHeight="1">
      <c r="A15" s="18"/>
      <c r="B15" s="30"/>
      <c r="C15" s="30"/>
      <c r="G15" s="31"/>
      <c r="H15" s="31"/>
      <c r="I15" s="31"/>
      <c r="J15" s="31"/>
      <c r="K15" s="31"/>
      <c r="L15" s="31"/>
      <c r="M15" s="31"/>
      <c r="N15" s="31"/>
      <c r="O15" s="31"/>
      <c r="P15" s="18"/>
      <c r="Q15" s="31"/>
      <c r="R15" s="18"/>
      <c r="S15" s="18"/>
      <c r="T15" s="18"/>
      <c r="U15" s="18"/>
    </row>
    <row r="16" spans="1:28" ht="15.5">
      <c r="A16" s="18"/>
      <c r="B16" s="30"/>
      <c r="C16" s="30"/>
      <c r="E16" s="26" t="s">
        <v>3</v>
      </c>
      <c r="F16" s="26" t="s">
        <v>21</v>
      </c>
      <c r="G16" s="26" t="s">
        <v>22</v>
      </c>
      <c r="H16" s="32"/>
      <c r="I16" s="33" t="s">
        <v>23</v>
      </c>
      <c r="J16" s="34">
        <v>10</v>
      </c>
      <c r="K16" s="34">
        <v>3</v>
      </c>
      <c r="L16" s="34">
        <v>7</v>
      </c>
      <c r="M16" s="34">
        <v>9</v>
      </c>
      <c r="N16" s="34">
        <v>15</v>
      </c>
      <c r="O16" s="34">
        <v>17</v>
      </c>
      <c r="P16" s="34">
        <v>43</v>
      </c>
      <c r="Q16" s="34">
        <v>215</v>
      </c>
      <c r="R16" s="34">
        <v>300</v>
      </c>
      <c r="S16" s="34">
        <v>1161</v>
      </c>
      <c r="T16" s="35">
        <f>SUM(J16:S16)</f>
        <v>1780</v>
      </c>
      <c r="U16" s="36">
        <v>35</v>
      </c>
      <c r="V16" s="37">
        <f>(J16*1+K16*2+L16*3+M16*4+N16*5+O16*6+P16*7+Q16*8+R16*9+S16*10)/(SUM(J16:S16))</f>
        <v>9.3151685393258425</v>
      </c>
      <c r="W16" s="38">
        <f>V16+AB16</f>
        <v>9.3757781798932101</v>
      </c>
      <c r="X16" s="38">
        <f>V16-AB16</f>
        <v>9.254558898758475</v>
      </c>
      <c r="Y16" s="12"/>
      <c r="Z16" s="39">
        <f>((1-V16)^2)*J16+((2-V16))^2*K16+((3-V16))^2*L16+((4-V16)^2)*M16+((5-V16)^2)*N16+((6-V16)^2)*O16+((7-V16))^2*P16+((8-V16))^2*Q16+((9-V16)^2)*R16+((10-V16)^2)*S16</f>
        <v>3028.190449438202</v>
      </c>
      <c r="AA16" s="39">
        <f>SQRT((Z16)/(T16-1))</f>
        <v>1.3046788395359545</v>
      </c>
      <c r="AB16" s="39">
        <f>CONFIDENCE(0.05,AA16,T16)</f>
        <v>6.0609640567367798E-2</v>
      </c>
    </row>
    <row r="17" spans="2:28" s="41" customFormat="1">
      <c r="B17" s="40"/>
      <c r="C17" s="40"/>
      <c r="E17" s="41" t="s">
        <v>3</v>
      </c>
      <c r="F17" s="41" t="s">
        <v>21</v>
      </c>
      <c r="G17" s="26" t="s">
        <v>22</v>
      </c>
      <c r="H17" s="32"/>
      <c r="I17" s="33" t="s">
        <v>24</v>
      </c>
      <c r="J17" s="34">
        <v>26</v>
      </c>
      <c r="K17" s="34">
        <v>8</v>
      </c>
      <c r="L17" s="34">
        <v>6</v>
      </c>
      <c r="M17" s="34">
        <v>15</v>
      </c>
      <c r="N17" s="34">
        <v>24</v>
      </c>
      <c r="O17" s="34">
        <v>27</v>
      </c>
      <c r="P17" s="34">
        <v>62</v>
      </c>
      <c r="Q17" s="34">
        <v>160</v>
      </c>
      <c r="R17" s="34">
        <v>293</v>
      </c>
      <c r="S17" s="34">
        <v>1166</v>
      </c>
      <c r="T17" s="35">
        <f t="shared" ref="T17:T23" si="0">SUM(J17:S17)</f>
        <v>1787</v>
      </c>
      <c r="U17" s="36">
        <v>28</v>
      </c>
      <c r="V17" s="37">
        <f>(J17*1+K17*2+L17*3+M17*4+N17*5+O17*6+P17*7+Q17*8+R17*9+S17*10)/(SUM(J17:S17))</f>
        <v>9.1846670397313925</v>
      </c>
      <c r="W17" s="38">
        <f>V17+AB17</f>
        <v>9.2605736359475674</v>
      </c>
      <c r="X17" s="38">
        <f>V17-AB17</f>
        <v>9.1087604435152176</v>
      </c>
      <c r="Y17" s="12"/>
      <c r="Z17" s="39">
        <f>((1-V17)^2)*J17+((2-V17))^2*K17+((3-V17))^2*L17+((4-V17)^2)*M17+((5-V17)^2)*N17+((6-V17)^2)*O17+((7-V17))^2*P17+((8-V17))^2*Q17+((9-V17)^2)*R17+((10-V17)^2)*S17</f>
        <v>4787.0598768886393</v>
      </c>
      <c r="AA17" s="39">
        <f>SQRT((Z17)/(T17-1))</f>
        <v>1.6371697160370946</v>
      </c>
      <c r="AB17" s="39">
        <f>CONFIDENCE(0.05,AA17,T17)</f>
        <v>7.5906596216175709E-2</v>
      </c>
    </row>
    <row r="18" spans="2:28" s="41" customFormat="1">
      <c r="B18" s="17"/>
      <c r="C18" s="17"/>
      <c r="E18" s="41" t="s">
        <v>3</v>
      </c>
      <c r="F18" s="41" t="s">
        <v>21</v>
      </c>
      <c r="G18" s="26" t="s">
        <v>22</v>
      </c>
      <c r="H18" s="32"/>
      <c r="I18" s="33" t="s">
        <v>25</v>
      </c>
      <c r="J18" s="34">
        <v>13</v>
      </c>
      <c r="K18" s="34">
        <v>2</v>
      </c>
      <c r="L18" s="34">
        <v>8</v>
      </c>
      <c r="M18" s="34">
        <v>5</v>
      </c>
      <c r="N18" s="34">
        <v>9</v>
      </c>
      <c r="O18" s="34">
        <v>13</v>
      </c>
      <c r="P18" s="34">
        <v>28</v>
      </c>
      <c r="Q18" s="34">
        <v>127</v>
      </c>
      <c r="R18" s="34">
        <v>259</v>
      </c>
      <c r="S18" s="34">
        <v>1261</v>
      </c>
      <c r="T18" s="35">
        <f t="shared" si="0"/>
        <v>1725</v>
      </c>
      <c r="U18" s="36">
        <v>90</v>
      </c>
      <c r="V18" s="37">
        <f t="shared" ref="V18:V23" si="1">(J18*1+K18*2+L18*3+M18*4+N18*5+O18*6+P18*7+Q18*8+R18*9+S18*10)/(SUM(J18:S18))</f>
        <v>9.47072463768116</v>
      </c>
      <c r="W18" s="38">
        <f t="shared" ref="W18:W23" si="2">V18+AB18</f>
        <v>9.5300186377028382</v>
      </c>
      <c r="X18" s="38">
        <f t="shared" ref="X18:X23" si="3">V18-AB18</f>
        <v>9.4114306376594818</v>
      </c>
      <c r="Y18" s="12"/>
      <c r="Z18" s="39">
        <f t="shared" ref="Z18:Z23" si="4">((1-V18)^2)*J18+((2-V18))^2*K18+((3-V18))^2*L18+((4-V18)^2)*M18+((5-V18)^2)*N18+((6-V18)^2)*O18+((7-V18))^2*P18+((8-V18))^2*Q18+((9-V18)^2)*R18+((10-V18)^2)*S18</f>
        <v>2721.7715942028981</v>
      </c>
      <c r="AA18" s="39">
        <f t="shared" ref="AA18:AA23" si="5">SQRT((Z18)/(T18-1))</f>
        <v>1.256484709395095</v>
      </c>
      <c r="AB18" s="39">
        <f t="shared" ref="AB18:AB23" si="6">CONFIDENCE(0.05,AA18,T18)</f>
        <v>5.9294000021677645E-2</v>
      </c>
    </row>
    <row r="19" spans="2:28" s="41" customFormat="1">
      <c r="B19" s="17"/>
      <c r="C19" s="17"/>
      <c r="E19" s="41" t="s">
        <v>3</v>
      </c>
      <c r="F19" s="41" t="s">
        <v>21</v>
      </c>
      <c r="G19" s="26" t="s">
        <v>22</v>
      </c>
      <c r="H19" s="32"/>
      <c r="I19" s="33" t="s">
        <v>26</v>
      </c>
      <c r="J19" s="34">
        <v>11</v>
      </c>
      <c r="K19" s="34">
        <v>2</v>
      </c>
      <c r="L19" s="34">
        <v>4</v>
      </c>
      <c r="M19" s="34">
        <v>7</v>
      </c>
      <c r="N19" s="34">
        <v>15</v>
      </c>
      <c r="O19" s="34">
        <v>10</v>
      </c>
      <c r="P19" s="34">
        <v>36</v>
      </c>
      <c r="Q19" s="34">
        <v>85</v>
      </c>
      <c r="R19" s="34">
        <v>234</v>
      </c>
      <c r="S19" s="34">
        <v>1375</v>
      </c>
      <c r="T19" s="35">
        <f t="shared" si="0"/>
        <v>1779</v>
      </c>
      <c r="U19" s="36">
        <v>36</v>
      </c>
      <c r="V19" s="37">
        <f t="shared" si="1"/>
        <v>9.5435637998875773</v>
      </c>
      <c r="W19" s="38">
        <f t="shared" si="2"/>
        <v>9.5989881675551221</v>
      </c>
      <c r="X19" s="38">
        <f t="shared" si="3"/>
        <v>9.4881394322200325</v>
      </c>
      <c r="Y19" s="12"/>
      <c r="Z19" s="39">
        <f t="shared" si="4"/>
        <v>2529.3738055087124</v>
      </c>
      <c r="AA19" s="39">
        <f t="shared" si="5"/>
        <v>1.1927258449580929</v>
      </c>
      <c r="AB19" s="39">
        <f t="shared" si="6"/>
        <v>5.5424367667544841E-2</v>
      </c>
    </row>
    <row r="20" spans="2:28" s="41" customFormat="1">
      <c r="B20" s="17"/>
      <c r="C20" s="17"/>
      <c r="E20" s="41" t="s">
        <v>3</v>
      </c>
      <c r="F20" s="41" t="s">
        <v>21</v>
      </c>
      <c r="G20" s="26" t="s">
        <v>22</v>
      </c>
      <c r="H20" s="32"/>
      <c r="I20" s="33" t="s">
        <v>27</v>
      </c>
      <c r="J20" s="34">
        <v>17</v>
      </c>
      <c r="K20" s="34">
        <v>8</v>
      </c>
      <c r="L20" s="34">
        <v>10</v>
      </c>
      <c r="M20" s="34">
        <v>9</v>
      </c>
      <c r="N20" s="34">
        <v>23</v>
      </c>
      <c r="O20" s="34">
        <v>29</v>
      </c>
      <c r="P20" s="34">
        <v>60</v>
      </c>
      <c r="Q20" s="34">
        <v>176</v>
      </c>
      <c r="R20" s="34">
        <v>287</v>
      </c>
      <c r="S20" s="34">
        <v>1148</v>
      </c>
      <c r="T20" s="35">
        <f t="shared" si="0"/>
        <v>1767</v>
      </c>
      <c r="U20" s="36">
        <v>48</v>
      </c>
      <c r="V20" s="37">
        <f t="shared" si="1"/>
        <v>9.2127900396151663</v>
      </c>
      <c r="W20" s="38">
        <f t="shared" si="2"/>
        <v>9.2845063955255771</v>
      </c>
      <c r="X20" s="38">
        <f t="shared" si="3"/>
        <v>9.1410736837047555</v>
      </c>
      <c r="Y20" s="12"/>
      <c r="Z20" s="39">
        <f t="shared" si="4"/>
        <v>4177.9909451046969</v>
      </c>
      <c r="AA20" s="39">
        <f t="shared" si="5"/>
        <v>1.5381135481975159</v>
      </c>
      <c r="AB20" s="39">
        <f t="shared" si="6"/>
        <v>7.17163559104112E-2</v>
      </c>
    </row>
    <row r="21" spans="2:28" s="41" customFormat="1">
      <c r="B21" s="17"/>
      <c r="C21" s="17"/>
      <c r="E21" s="41" t="s">
        <v>3</v>
      </c>
      <c r="F21" s="41" t="s">
        <v>21</v>
      </c>
      <c r="G21" s="26" t="s">
        <v>22</v>
      </c>
      <c r="H21" s="32"/>
      <c r="I21" s="33" t="s">
        <v>28</v>
      </c>
      <c r="J21" s="34">
        <v>37</v>
      </c>
      <c r="K21" s="34">
        <v>13</v>
      </c>
      <c r="L21" s="34">
        <v>27</v>
      </c>
      <c r="M21" s="34">
        <v>23</v>
      </c>
      <c r="N21" s="34">
        <v>46</v>
      </c>
      <c r="O21" s="34">
        <v>59</v>
      </c>
      <c r="P21" s="34">
        <v>116</v>
      </c>
      <c r="Q21" s="34">
        <v>239</v>
      </c>
      <c r="R21" s="34">
        <v>265</v>
      </c>
      <c r="S21" s="34">
        <v>937</v>
      </c>
      <c r="T21" s="35">
        <f t="shared" si="0"/>
        <v>1762</v>
      </c>
      <c r="U21" s="36">
        <v>53</v>
      </c>
      <c r="V21" s="37">
        <f t="shared" si="1"/>
        <v>8.6827468785471051</v>
      </c>
      <c r="W21" s="38">
        <f t="shared" si="2"/>
        <v>8.7776937207534296</v>
      </c>
      <c r="X21" s="38">
        <f t="shared" si="3"/>
        <v>8.5878000363407807</v>
      </c>
      <c r="Y21" s="12"/>
      <c r="Z21" s="39">
        <f t="shared" si="4"/>
        <v>7281.6555051078321</v>
      </c>
      <c r="AA21" s="39">
        <f t="shared" si="5"/>
        <v>2.0334588410136165</v>
      </c>
      <c r="AB21" s="39">
        <f t="shared" si="6"/>
        <v>9.4946842206324378E-2</v>
      </c>
    </row>
    <row r="22" spans="2:28" s="41" customFormat="1">
      <c r="B22" s="17"/>
      <c r="C22" s="17"/>
      <c r="E22" s="41" t="s">
        <v>3</v>
      </c>
      <c r="F22" s="41" t="s">
        <v>21</v>
      </c>
      <c r="G22" s="26" t="s">
        <v>22</v>
      </c>
      <c r="H22" s="32"/>
      <c r="I22" s="33" t="s">
        <v>29</v>
      </c>
      <c r="J22" s="34">
        <v>8</v>
      </c>
      <c r="K22" s="34">
        <v>5</v>
      </c>
      <c r="L22" s="34">
        <v>6</v>
      </c>
      <c r="M22" s="34">
        <v>7</v>
      </c>
      <c r="N22" s="34">
        <v>18</v>
      </c>
      <c r="O22" s="34">
        <v>12</v>
      </c>
      <c r="P22" s="34">
        <v>42</v>
      </c>
      <c r="Q22" s="34">
        <v>148</v>
      </c>
      <c r="R22" s="34">
        <v>262</v>
      </c>
      <c r="S22" s="34">
        <v>1266</v>
      </c>
      <c r="T22" s="35">
        <f t="shared" si="0"/>
        <v>1774</v>
      </c>
      <c r="U22" s="36">
        <v>41</v>
      </c>
      <c r="V22" s="37">
        <f t="shared" si="1"/>
        <v>9.4261555806087944</v>
      </c>
      <c r="W22" s="38">
        <f t="shared" si="2"/>
        <v>9.4846739847995867</v>
      </c>
      <c r="X22" s="38">
        <f t="shared" si="3"/>
        <v>9.3676371764180022</v>
      </c>
      <c r="Y22" s="12"/>
      <c r="Z22" s="39">
        <f t="shared" si="4"/>
        <v>2803.8263810597518</v>
      </c>
      <c r="AA22" s="39">
        <f t="shared" si="5"/>
        <v>1.2575382134089321</v>
      </c>
      <c r="AB22" s="39">
        <f t="shared" si="6"/>
        <v>5.8518404190791559E-2</v>
      </c>
    </row>
    <row r="23" spans="2:28" s="41" customFormat="1">
      <c r="B23" s="17"/>
      <c r="C23" s="17"/>
      <c r="E23" s="41" t="s">
        <v>3</v>
      </c>
      <c r="F23" s="41" t="s">
        <v>21</v>
      </c>
      <c r="G23" s="26" t="s">
        <v>22</v>
      </c>
      <c r="H23" s="32"/>
      <c r="I23" s="33" t="s">
        <v>30</v>
      </c>
      <c r="J23" s="34">
        <v>12</v>
      </c>
      <c r="K23" s="34">
        <v>6</v>
      </c>
      <c r="L23" s="34">
        <v>7</v>
      </c>
      <c r="M23" s="34">
        <v>9</v>
      </c>
      <c r="N23" s="34">
        <v>26</v>
      </c>
      <c r="O23" s="34">
        <v>15</v>
      </c>
      <c r="P23" s="34">
        <v>47</v>
      </c>
      <c r="Q23" s="34">
        <v>147</v>
      </c>
      <c r="R23" s="34">
        <v>270</v>
      </c>
      <c r="S23" s="34">
        <v>1197</v>
      </c>
      <c r="T23" s="35">
        <f t="shared" si="0"/>
        <v>1736</v>
      </c>
      <c r="U23" s="36">
        <v>79</v>
      </c>
      <c r="V23" s="37">
        <f t="shared" si="1"/>
        <v>9.3352534562211975</v>
      </c>
      <c r="W23" s="38">
        <f t="shared" si="2"/>
        <v>9.4013643604378778</v>
      </c>
      <c r="X23" s="38">
        <f t="shared" si="3"/>
        <v>9.2691425520045172</v>
      </c>
      <c r="Y23" s="12"/>
      <c r="Z23" s="39">
        <f t="shared" si="4"/>
        <v>3426.8824884792625</v>
      </c>
      <c r="AA23" s="39">
        <f t="shared" si="5"/>
        <v>1.4053997325833658</v>
      </c>
      <c r="AB23" s="39">
        <f t="shared" si="6"/>
        <v>6.6110904216679658E-2</v>
      </c>
    </row>
    <row r="24" spans="2:28" s="17" customFormat="1">
      <c r="J24" s="42"/>
      <c r="K24" s="42"/>
      <c r="L24" s="42"/>
      <c r="M24" s="42"/>
      <c r="N24" s="42"/>
      <c r="O24" s="42"/>
      <c r="P24" s="43"/>
      <c r="Q24" s="43"/>
      <c r="R24" s="43"/>
      <c r="S24" s="43"/>
      <c r="T24" s="43"/>
      <c r="U24" s="18"/>
      <c r="V24" s="19"/>
      <c r="W24" s="19"/>
      <c r="X24" s="19"/>
      <c r="Y24" s="19"/>
      <c r="Z24" s="44"/>
      <c r="AA24" s="44"/>
      <c r="AB24" s="44"/>
    </row>
    <row r="25" spans="2:28" s="15" customFormat="1" ht="18">
      <c r="B25" s="16" t="s">
        <v>31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Z25" s="46"/>
      <c r="AA25" s="46"/>
      <c r="AB25" s="46"/>
    </row>
    <row r="26" spans="2:28" s="17" customFormat="1">
      <c r="J26" s="42"/>
      <c r="K26" s="42"/>
      <c r="L26" s="42"/>
      <c r="M26" s="42"/>
      <c r="N26" s="42"/>
      <c r="O26" s="42"/>
      <c r="P26" s="43"/>
      <c r="Q26" s="43"/>
      <c r="R26" s="43"/>
      <c r="S26" s="43"/>
      <c r="T26" s="43"/>
      <c r="U26" s="18"/>
      <c r="V26" s="19"/>
      <c r="W26" s="19"/>
      <c r="X26" s="19"/>
      <c r="Y26" s="19"/>
      <c r="Z26" s="44"/>
      <c r="AA26" s="44"/>
      <c r="AB26" s="44"/>
    </row>
    <row r="27" spans="2:28">
      <c r="B27" s="17"/>
      <c r="C27" s="28" t="s">
        <v>32</v>
      </c>
      <c r="D27" s="28"/>
      <c r="E27" s="28"/>
      <c r="F27" s="28"/>
      <c r="G27" s="28"/>
      <c r="H27" s="29"/>
      <c r="I27" s="29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29"/>
      <c r="V27" s="29"/>
      <c r="W27" s="29"/>
      <c r="X27" s="29"/>
      <c r="Y27" s="29"/>
      <c r="Z27" s="48"/>
      <c r="AA27" s="48"/>
      <c r="AB27" s="48"/>
    </row>
    <row r="28" spans="2:28">
      <c r="G28" s="13"/>
      <c r="H28" s="31"/>
      <c r="I28" s="31"/>
      <c r="J28" s="49"/>
      <c r="K28" s="49"/>
      <c r="L28" s="49"/>
      <c r="M28" s="49"/>
      <c r="N28" s="49"/>
      <c r="O28" s="50"/>
      <c r="P28" s="50"/>
      <c r="Q28" s="49"/>
      <c r="R28" s="43"/>
      <c r="S28" s="43"/>
      <c r="T28" s="43"/>
      <c r="U28" s="18"/>
      <c r="V28" s="8"/>
      <c r="W28" s="8"/>
      <c r="X28" s="8"/>
      <c r="Y28" s="8"/>
      <c r="Z28" s="51"/>
      <c r="AA28" s="51"/>
      <c r="AB28" s="51"/>
    </row>
    <row r="29" spans="2:28">
      <c r="E29" s="26" t="s">
        <v>3</v>
      </c>
      <c r="F29" s="26" t="s">
        <v>21</v>
      </c>
      <c r="G29" s="31" t="s">
        <v>33</v>
      </c>
      <c r="H29" s="52"/>
      <c r="I29" s="31" t="s">
        <v>34</v>
      </c>
      <c r="J29" s="34">
        <v>2</v>
      </c>
      <c r="K29" s="34">
        <v>0</v>
      </c>
      <c r="L29" s="34">
        <v>1</v>
      </c>
      <c r="M29" s="34">
        <v>0</v>
      </c>
      <c r="N29" s="34">
        <v>2</v>
      </c>
      <c r="O29" s="34">
        <v>3</v>
      </c>
      <c r="P29" s="34">
        <v>15</v>
      </c>
      <c r="Q29" s="34">
        <v>59</v>
      </c>
      <c r="R29" s="34">
        <v>213</v>
      </c>
      <c r="S29" s="34">
        <v>2135</v>
      </c>
      <c r="T29" s="35">
        <f t="shared" ref="T29:T38" si="7">SUM(J29:S29)</f>
        <v>2430</v>
      </c>
      <c r="U29" s="36">
        <v>0</v>
      </c>
      <c r="V29" s="37">
        <f t="shared" ref="V29:V37" si="8">(J29*1+K29*2+L29*3+M29*4+N29*5+O29*6+P29*7+Q29*8+R29*9+S29*10)/(SUM(J29:S29))</f>
        <v>9.825925925925926</v>
      </c>
      <c r="W29" s="38">
        <f t="shared" ref="W29:W38" si="9">V29+AB29</f>
        <v>9.849018393520808</v>
      </c>
      <c r="X29" s="38">
        <f t="shared" ref="X29:X38" si="10">V29-AB29</f>
        <v>9.8028334583310439</v>
      </c>
      <c r="Y29" s="12"/>
      <c r="Z29" s="53">
        <f t="shared" ref="Z29:Z38" si="11">((1-V29)^2)*J29+((2-V29))^2*K29+((3-V29))^2*L29+((4-V29)^2)*M29+((5-V29)^2)*N29+((6-V29)^2)*O29+((7-V29))^2*P29+((8-V29))^2*Q29+((9-V29)^2)*R29+((10-V29)^2)*S29</f>
        <v>819.36666666666656</v>
      </c>
      <c r="AA29" s="39">
        <f t="shared" ref="AA29:AA38" si="12">SQRT((Z29)/(T29-1))</f>
        <v>0.58079836971229848</v>
      </c>
      <c r="AB29" s="39">
        <f t="shared" ref="AB29:AB38" si="13">CONFIDENCE(0.05,AA29,T29)</f>
        <v>2.309246759488259E-2</v>
      </c>
    </row>
    <row r="30" spans="2:28">
      <c r="E30" s="41" t="s">
        <v>3</v>
      </c>
      <c r="F30" s="41" t="s">
        <v>21</v>
      </c>
      <c r="G30" s="31" t="s">
        <v>33</v>
      </c>
      <c r="H30" s="52"/>
      <c r="I30" s="31" t="s">
        <v>35</v>
      </c>
      <c r="J30" s="34">
        <v>3</v>
      </c>
      <c r="K30" s="34">
        <v>1</v>
      </c>
      <c r="L30" s="34">
        <v>6</v>
      </c>
      <c r="M30" s="34">
        <v>6</v>
      </c>
      <c r="N30" s="34">
        <v>17</v>
      </c>
      <c r="O30" s="34">
        <v>6</v>
      </c>
      <c r="P30" s="34">
        <v>28</v>
      </c>
      <c r="Q30" s="34">
        <v>103</v>
      </c>
      <c r="R30" s="34">
        <v>162</v>
      </c>
      <c r="S30" s="34">
        <v>1659</v>
      </c>
      <c r="T30" s="35">
        <f t="shared" si="7"/>
        <v>1991</v>
      </c>
      <c r="U30" s="36">
        <v>439</v>
      </c>
      <c r="V30" s="37">
        <f t="shared" si="8"/>
        <v>9.6614766449020593</v>
      </c>
      <c r="W30" s="38">
        <f t="shared" si="9"/>
        <v>9.7047998043046722</v>
      </c>
      <c r="X30" s="38">
        <f t="shared" si="10"/>
        <v>9.6181534854994464</v>
      </c>
      <c r="Y30" s="12"/>
      <c r="Z30" s="53">
        <f t="shared" si="11"/>
        <v>1935.835258663988</v>
      </c>
      <c r="AA30" s="39">
        <f t="shared" si="12"/>
        <v>0.98629688077022704</v>
      </c>
      <c r="AB30" s="39">
        <f t="shared" si="13"/>
        <v>4.3323159402612041E-2</v>
      </c>
    </row>
    <row r="31" spans="2:28">
      <c r="E31" s="41" t="s">
        <v>3</v>
      </c>
      <c r="F31" s="41" t="s">
        <v>21</v>
      </c>
      <c r="G31" s="31" t="s">
        <v>33</v>
      </c>
      <c r="H31" s="52"/>
      <c r="I31" s="31" t="s">
        <v>36</v>
      </c>
      <c r="J31" s="34">
        <v>2</v>
      </c>
      <c r="K31" s="34">
        <v>1</v>
      </c>
      <c r="L31" s="34">
        <v>1</v>
      </c>
      <c r="M31" s="34">
        <v>2</v>
      </c>
      <c r="N31" s="34">
        <v>15</v>
      </c>
      <c r="O31" s="34">
        <v>7</v>
      </c>
      <c r="P31" s="34">
        <v>17</v>
      </c>
      <c r="Q31" s="34">
        <v>80</v>
      </c>
      <c r="R31" s="34">
        <v>157</v>
      </c>
      <c r="S31" s="34">
        <v>2124</v>
      </c>
      <c r="T31" s="35">
        <f t="shared" si="7"/>
        <v>2406</v>
      </c>
      <c r="U31" s="36">
        <v>24</v>
      </c>
      <c r="V31" s="37">
        <f t="shared" si="8"/>
        <v>9.7855361596009978</v>
      </c>
      <c r="W31" s="38">
        <f t="shared" si="9"/>
        <v>9.8155102257980289</v>
      </c>
      <c r="X31" s="38">
        <f t="shared" si="10"/>
        <v>9.7555620934039666</v>
      </c>
      <c r="Y31" s="12"/>
      <c r="Z31" s="53">
        <f t="shared" si="11"/>
        <v>1353.3366583541147</v>
      </c>
      <c r="AA31" s="39">
        <f t="shared" si="12"/>
        <v>0.75014528276966863</v>
      </c>
      <c r="AB31" s="39">
        <f t="shared" si="13"/>
        <v>2.9974066197031676E-2</v>
      </c>
    </row>
    <row r="32" spans="2:28">
      <c r="E32" s="41" t="s">
        <v>3</v>
      </c>
      <c r="F32" s="41" t="s">
        <v>21</v>
      </c>
      <c r="G32" s="31" t="s">
        <v>33</v>
      </c>
      <c r="H32" s="52"/>
      <c r="I32" s="31" t="s">
        <v>25</v>
      </c>
      <c r="J32" s="34">
        <v>1</v>
      </c>
      <c r="K32" s="34">
        <v>0</v>
      </c>
      <c r="L32" s="34">
        <v>1</v>
      </c>
      <c r="M32" s="34">
        <v>3</v>
      </c>
      <c r="N32" s="34">
        <v>5</v>
      </c>
      <c r="O32" s="34">
        <v>4</v>
      </c>
      <c r="P32" s="34">
        <v>22</v>
      </c>
      <c r="Q32" s="34">
        <v>44</v>
      </c>
      <c r="R32" s="34">
        <v>84</v>
      </c>
      <c r="S32" s="34">
        <v>1335</v>
      </c>
      <c r="T32" s="35">
        <f t="shared" si="7"/>
        <v>1499</v>
      </c>
      <c r="U32" s="36">
        <v>931</v>
      </c>
      <c r="V32" s="37">
        <f t="shared" si="8"/>
        <v>9.7911941294196136</v>
      </c>
      <c r="W32" s="38">
        <f t="shared" si="9"/>
        <v>9.8286400004371011</v>
      </c>
      <c r="X32" s="38">
        <f t="shared" si="10"/>
        <v>9.7537482584021262</v>
      </c>
      <c r="Y32" s="12"/>
      <c r="Z32" s="53">
        <f t="shared" si="11"/>
        <v>819.6437625083388</v>
      </c>
      <c r="AA32" s="39">
        <f t="shared" si="12"/>
        <v>0.73970177772228807</v>
      </c>
      <c r="AB32" s="39">
        <f t="shared" si="13"/>
        <v>3.7445871017487677E-2</v>
      </c>
    </row>
    <row r="33" spans="2:28">
      <c r="E33" s="41" t="s">
        <v>3</v>
      </c>
      <c r="F33" s="41" t="s">
        <v>21</v>
      </c>
      <c r="G33" s="31" t="s">
        <v>33</v>
      </c>
      <c r="H33" s="52"/>
      <c r="I33" s="31" t="s">
        <v>37</v>
      </c>
      <c r="J33" s="34">
        <v>2</v>
      </c>
      <c r="K33" s="34">
        <v>2</v>
      </c>
      <c r="L33" s="34">
        <v>4</v>
      </c>
      <c r="M33" s="34">
        <v>3</v>
      </c>
      <c r="N33" s="34">
        <v>7</v>
      </c>
      <c r="O33" s="34">
        <v>6</v>
      </c>
      <c r="P33" s="34">
        <v>15</v>
      </c>
      <c r="Q33" s="34">
        <v>50</v>
      </c>
      <c r="R33" s="34">
        <v>88</v>
      </c>
      <c r="S33" s="34">
        <v>1321</v>
      </c>
      <c r="T33" s="35">
        <f t="shared" si="7"/>
        <v>1498</v>
      </c>
      <c r="U33" s="36">
        <v>932</v>
      </c>
      <c r="V33" s="37">
        <f t="shared" si="8"/>
        <v>9.7516688918558074</v>
      </c>
      <c r="W33" s="38">
        <f t="shared" si="9"/>
        <v>9.7969250850919085</v>
      </c>
      <c r="X33" s="38">
        <f t="shared" si="10"/>
        <v>9.7064126986197063</v>
      </c>
      <c r="Y33" s="12"/>
      <c r="Z33" s="53">
        <f t="shared" si="11"/>
        <v>1195.6208277703604</v>
      </c>
      <c r="AA33" s="39">
        <f t="shared" si="12"/>
        <v>0.89368781331191449</v>
      </c>
      <c r="AB33" s="39">
        <f t="shared" si="13"/>
        <v>4.5256193236101597E-2</v>
      </c>
    </row>
    <row r="34" spans="2:28">
      <c r="E34" s="41" t="s">
        <v>3</v>
      </c>
      <c r="F34" s="41" t="s">
        <v>21</v>
      </c>
      <c r="G34" s="31" t="s">
        <v>33</v>
      </c>
      <c r="H34" s="52"/>
      <c r="I34" s="31" t="s">
        <v>26</v>
      </c>
      <c r="J34" s="34">
        <v>1</v>
      </c>
      <c r="K34" s="34">
        <v>0</v>
      </c>
      <c r="L34" s="34">
        <v>1</v>
      </c>
      <c r="M34" s="34">
        <v>0</v>
      </c>
      <c r="N34" s="34">
        <v>3</v>
      </c>
      <c r="O34" s="34">
        <v>3</v>
      </c>
      <c r="P34" s="34">
        <v>7</v>
      </c>
      <c r="Q34" s="34">
        <v>37</v>
      </c>
      <c r="R34" s="34">
        <v>88</v>
      </c>
      <c r="S34" s="34">
        <v>2249</v>
      </c>
      <c r="T34" s="35">
        <f t="shared" si="7"/>
        <v>2389</v>
      </c>
      <c r="U34" s="36">
        <v>41</v>
      </c>
      <c r="V34" s="37">
        <f t="shared" si="8"/>
        <v>9.9053997488488914</v>
      </c>
      <c r="W34" s="38">
        <f t="shared" si="9"/>
        <v>9.924302055438929</v>
      </c>
      <c r="X34" s="38">
        <f t="shared" si="10"/>
        <v>9.8864974422588539</v>
      </c>
      <c r="Y34" s="12"/>
      <c r="Z34" s="53">
        <f t="shared" si="11"/>
        <v>530.62034323984926</v>
      </c>
      <c r="AA34" s="39">
        <f t="shared" si="12"/>
        <v>0.47138394521057031</v>
      </c>
      <c r="AB34" s="39">
        <f t="shared" si="13"/>
        <v>1.8902306590037717E-2</v>
      </c>
    </row>
    <row r="35" spans="2:28">
      <c r="E35" s="41" t="s">
        <v>3</v>
      </c>
      <c r="F35" s="41" t="s">
        <v>21</v>
      </c>
      <c r="G35" s="31" t="s">
        <v>33</v>
      </c>
      <c r="H35" s="52"/>
      <c r="I35" s="31" t="s">
        <v>38</v>
      </c>
      <c r="J35" s="34">
        <v>2</v>
      </c>
      <c r="K35" s="34">
        <v>1</v>
      </c>
      <c r="L35" s="34">
        <v>1</v>
      </c>
      <c r="M35" s="34">
        <v>1</v>
      </c>
      <c r="N35" s="34">
        <v>1</v>
      </c>
      <c r="O35" s="34">
        <v>9</v>
      </c>
      <c r="P35" s="34">
        <v>11</v>
      </c>
      <c r="Q35" s="34">
        <v>26</v>
      </c>
      <c r="R35" s="34">
        <v>55</v>
      </c>
      <c r="S35" s="34">
        <v>672</v>
      </c>
      <c r="T35" s="35">
        <f t="shared" si="7"/>
        <v>779</v>
      </c>
      <c r="U35" s="36">
        <v>1651</v>
      </c>
      <c r="V35" s="37">
        <f t="shared" si="8"/>
        <v>9.7175866495507055</v>
      </c>
      <c r="W35" s="38">
        <f t="shared" si="9"/>
        <v>9.7830383369464293</v>
      </c>
      <c r="X35" s="38">
        <f t="shared" si="10"/>
        <v>9.6521349621549817</v>
      </c>
      <c r="Y35" s="12"/>
      <c r="Z35" s="53">
        <f t="shared" si="11"/>
        <v>675.8690629011553</v>
      </c>
      <c r="AA35" s="39">
        <f t="shared" si="12"/>
        <v>0.9320548813935291</v>
      </c>
      <c r="AB35" s="39">
        <f t="shared" si="13"/>
        <v>6.545168739572324E-2</v>
      </c>
    </row>
    <row r="36" spans="2:28">
      <c r="E36" s="41" t="s">
        <v>3</v>
      </c>
      <c r="F36" s="41" t="s">
        <v>21</v>
      </c>
      <c r="G36" s="31" t="s">
        <v>33</v>
      </c>
      <c r="H36" s="52"/>
      <c r="I36" s="31" t="s">
        <v>39</v>
      </c>
      <c r="J36" s="34">
        <v>2</v>
      </c>
      <c r="K36" s="34">
        <v>0</v>
      </c>
      <c r="L36" s="34">
        <v>1</v>
      </c>
      <c r="M36" s="34">
        <v>0</v>
      </c>
      <c r="N36" s="34">
        <v>2</v>
      </c>
      <c r="O36" s="34">
        <v>1</v>
      </c>
      <c r="P36" s="34">
        <v>12</v>
      </c>
      <c r="Q36" s="34">
        <v>39</v>
      </c>
      <c r="R36" s="34">
        <v>111</v>
      </c>
      <c r="S36" s="34">
        <v>2208</v>
      </c>
      <c r="T36" s="35">
        <f t="shared" si="7"/>
        <v>2376</v>
      </c>
      <c r="U36" s="36">
        <v>54</v>
      </c>
      <c r="V36" s="37">
        <f t="shared" si="8"/>
        <v>9.8888888888888893</v>
      </c>
      <c r="W36" s="38">
        <f t="shared" si="9"/>
        <v>9.909477207215085</v>
      </c>
      <c r="X36" s="38">
        <f t="shared" si="10"/>
        <v>9.8683005705626936</v>
      </c>
      <c r="Y36" s="12"/>
      <c r="Z36" s="53">
        <f t="shared" si="11"/>
        <v>622.66666666666674</v>
      </c>
      <c r="AA36" s="39">
        <f t="shared" si="12"/>
        <v>0.51203070083393565</v>
      </c>
      <c r="AB36" s="39">
        <f t="shared" si="13"/>
        <v>2.0588318326195929E-2</v>
      </c>
    </row>
    <row r="37" spans="2:28">
      <c r="E37" s="41" t="s">
        <v>3</v>
      </c>
      <c r="F37" s="26" t="s">
        <v>21</v>
      </c>
      <c r="G37" s="31" t="s">
        <v>33</v>
      </c>
      <c r="H37" s="52"/>
      <c r="I37" s="31" t="s">
        <v>40</v>
      </c>
      <c r="J37" s="34">
        <v>2</v>
      </c>
      <c r="K37" s="34">
        <v>0</v>
      </c>
      <c r="L37" s="34">
        <v>0</v>
      </c>
      <c r="M37" s="34">
        <v>1</v>
      </c>
      <c r="N37" s="34">
        <v>5</v>
      </c>
      <c r="O37" s="34">
        <v>5</v>
      </c>
      <c r="P37" s="34">
        <v>12</v>
      </c>
      <c r="Q37" s="34">
        <v>47</v>
      </c>
      <c r="R37" s="34">
        <v>110</v>
      </c>
      <c r="S37" s="34">
        <v>2187</v>
      </c>
      <c r="T37" s="35">
        <f t="shared" si="7"/>
        <v>2369</v>
      </c>
      <c r="U37" s="36">
        <v>61</v>
      </c>
      <c r="V37" s="37">
        <f t="shared" si="8"/>
        <v>9.8695652173913047</v>
      </c>
      <c r="W37" s="38">
        <f t="shared" si="9"/>
        <v>9.8925083081948983</v>
      </c>
      <c r="X37" s="38">
        <f t="shared" si="10"/>
        <v>9.846622126587711</v>
      </c>
      <c r="Y37" s="12"/>
      <c r="Z37" s="53">
        <f t="shared" si="11"/>
        <v>768.695652173913</v>
      </c>
      <c r="AA37" s="39">
        <f t="shared" si="12"/>
        <v>0.56975266243978784</v>
      </c>
      <c r="AB37" s="39">
        <f t="shared" si="13"/>
        <v>2.2943090803593833E-2</v>
      </c>
    </row>
    <row r="38" spans="2:28">
      <c r="E38" s="41" t="s">
        <v>3</v>
      </c>
      <c r="F38" s="26" t="s">
        <v>21</v>
      </c>
      <c r="G38" s="31" t="s">
        <v>33</v>
      </c>
      <c r="H38" s="52"/>
      <c r="I38" s="31" t="s">
        <v>30</v>
      </c>
      <c r="J38" s="34">
        <v>2</v>
      </c>
      <c r="K38" s="34">
        <v>2</v>
      </c>
      <c r="L38" s="34">
        <v>2</v>
      </c>
      <c r="M38" s="34">
        <v>2</v>
      </c>
      <c r="N38" s="34">
        <v>10</v>
      </c>
      <c r="O38" s="34">
        <v>6</v>
      </c>
      <c r="P38" s="34">
        <v>20</v>
      </c>
      <c r="Q38" s="34">
        <v>73</v>
      </c>
      <c r="R38" s="34">
        <v>144</v>
      </c>
      <c r="S38" s="34">
        <v>2090</v>
      </c>
      <c r="T38" s="35">
        <f t="shared" si="7"/>
        <v>2351</v>
      </c>
      <c r="U38" s="36">
        <v>79</v>
      </c>
      <c r="V38" s="37">
        <f>(J38*1+K38*2+L38*3+M38*4+N38*5+O38*6+P38*7+Q38*8+R38*9+S38*10)/(SUM(J38:S38))</f>
        <v>9.7941301573798381</v>
      </c>
      <c r="W38" s="38">
        <f t="shared" si="9"/>
        <v>9.8244524847612897</v>
      </c>
      <c r="X38" s="38">
        <f t="shared" si="10"/>
        <v>9.7638078299983864</v>
      </c>
      <c r="Y38" s="12"/>
      <c r="Z38" s="53">
        <f t="shared" si="11"/>
        <v>1322.3589961718417</v>
      </c>
      <c r="AA38" s="39">
        <f t="shared" si="12"/>
        <v>0.75013729131260032</v>
      </c>
      <c r="AB38" s="39">
        <f t="shared" si="13"/>
        <v>3.0322327381451339E-2</v>
      </c>
    </row>
    <row r="39" spans="2:28">
      <c r="G39" s="31"/>
      <c r="H39" s="31"/>
      <c r="I39" s="31"/>
      <c r="J39" s="49"/>
      <c r="K39" s="49"/>
      <c r="L39" s="49"/>
      <c r="M39" s="49"/>
      <c r="N39" s="49"/>
      <c r="O39" s="50"/>
      <c r="P39" s="50"/>
      <c r="Q39" s="49"/>
      <c r="R39" s="43"/>
      <c r="S39" s="43"/>
      <c r="T39" s="43"/>
      <c r="U39" s="18"/>
      <c r="V39" s="8"/>
      <c r="W39" s="8"/>
      <c r="X39" s="8"/>
      <c r="Y39" s="8"/>
      <c r="Z39" s="54"/>
      <c r="AA39" s="51"/>
      <c r="AB39" s="51"/>
    </row>
    <row r="40" spans="2:28">
      <c r="G40" s="31"/>
      <c r="H40" s="31"/>
      <c r="I40" s="31"/>
      <c r="J40" s="49"/>
      <c r="K40" s="49"/>
      <c r="L40" s="49"/>
      <c r="M40" s="49"/>
      <c r="N40" s="49"/>
      <c r="O40" s="50"/>
      <c r="P40" s="50"/>
      <c r="Q40" s="49"/>
      <c r="R40" s="43"/>
      <c r="S40" s="43"/>
      <c r="T40" s="43"/>
      <c r="U40" s="18"/>
      <c r="V40" s="8"/>
      <c r="W40" s="8"/>
      <c r="X40" s="8"/>
      <c r="Y40" s="8"/>
      <c r="Z40" s="54"/>
      <c r="AA40" s="51"/>
      <c r="AB40" s="51"/>
    </row>
    <row r="41" spans="2:28" s="15" customFormat="1" ht="18">
      <c r="B41" s="16" t="s">
        <v>41</v>
      </c>
      <c r="C41" s="5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Z41" s="56"/>
      <c r="AA41" s="46"/>
      <c r="AB41" s="46"/>
    </row>
    <row r="42" spans="2:28" s="17" customFormat="1">
      <c r="J42" s="42"/>
      <c r="K42" s="42"/>
      <c r="L42" s="42"/>
      <c r="M42" s="42"/>
      <c r="N42" s="42"/>
      <c r="O42" s="42"/>
      <c r="P42" s="43"/>
      <c r="Q42" s="43"/>
      <c r="R42" s="43"/>
      <c r="S42" s="43"/>
      <c r="T42" s="43"/>
      <c r="U42" s="18"/>
      <c r="V42" s="19"/>
      <c r="W42" s="19"/>
      <c r="X42" s="19"/>
      <c r="Y42" s="19"/>
      <c r="Z42" s="57"/>
      <c r="AA42" s="44"/>
      <c r="AB42" s="44"/>
    </row>
    <row r="43" spans="2:28" ht="13.5" customHeight="1">
      <c r="B43" s="17"/>
      <c r="C43" s="28" t="s">
        <v>42</v>
      </c>
      <c r="D43" s="28"/>
      <c r="E43" s="28"/>
      <c r="F43" s="28"/>
      <c r="G43" s="28"/>
      <c r="H43" s="29"/>
      <c r="I43" s="29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29"/>
      <c r="V43" s="29"/>
      <c r="W43" s="29"/>
      <c r="X43" s="29"/>
      <c r="Y43" s="29"/>
      <c r="Z43" s="58"/>
      <c r="AA43" s="48"/>
      <c r="AB43" s="48"/>
    </row>
    <row r="44" spans="2:28" s="17" customFormat="1">
      <c r="J44" s="42"/>
      <c r="K44" s="42"/>
      <c r="L44" s="42"/>
      <c r="M44" s="42"/>
      <c r="N44" s="42"/>
      <c r="O44" s="42"/>
      <c r="P44" s="43"/>
      <c r="Q44" s="43"/>
      <c r="R44" s="43"/>
      <c r="S44" s="43"/>
      <c r="T44" s="43"/>
      <c r="U44" s="18"/>
      <c r="V44" s="19"/>
      <c r="W44" s="19"/>
      <c r="X44" s="19"/>
      <c r="Y44" s="19"/>
      <c r="Z44" s="57"/>
      <c r="AA44" s="44"/>
      <c r="AB44" s="44"/>
    </row>
    <row r="45" spans="2:28">
      <c r="E45" s="26" t="s">
        <v>3</v>
      </c>
      <c r="F45" s="26" t="s">
        <v>21</v>
      </c>
      <c r="G45" s="26" t="s">
        <v>43</v>
      </c>
      <c r="H45" s="52"/>
      <c r="I45" s="31" t="s">
        <v>44</v>
      </c>
      <c r="J45" s="34">
        <v>0</v>
      </c>
      <c r="K45" s="34">
        <v>0</v>
      </c>
      <c r="L45" s="34">
        <v>1</v>
      </c>
      <c r="M45" s="34">
        <v>4</v>
      </c>
      <c r="N45" s="34">
        <v>3</v>
      </c>
      <c r="O45" s="34">
        <v>3</v>
      </c>
      <c r="P45" s="34">
        <v>8</v>
      </c>
      <c r="Q45" s="34">
        <v>30</v>
      </c>
      <c r="R45" s="34">
        <v>51</v>
      </c>
      <c r="S45" s="34">
        <v>302</v>
      </c>
      <c r="T45" s="35">
        <f t="shared" ref="T45:T53" si="14">SUM(J45:S45)</f>
        <v>402</v>
      </c>
      <c r="U45" s="36">
        <v>0</v>
      </c>
      <c r="V45" s="37">
        <f t="shared" ref="V45:V53" si="15">(J45*1+K45*2+L45*3+M45*4+N45*5+O45*6+P45*7+Q45*8+R45*9+S45*10)/(SUM(J45:S45))</f>
        <v>9.5199004975124382</v>
      </c>
      <c r="W45" s="38">
        <f t="shared" ref="W45:W53" si="16">V45+AB45</f>
        <v>9.6253184515216201</v>
      </c>
      <c r="X45" s="38">
        <f t="shared" ref="X45:X53" si="17">V45-AB45</f>
        <v>9.4144825435032562</v>
      </c>
      <c r="Y45" s="12"/>
      <c r="Z45" s="53">
        <f t="shared" ref="Z45:Z53" si="18">((1-V45)^2)*J45+((2-V45))^2*K45+((3-V45))^2*L45+((4-V45)^2)*M45+((5-V45)^2)*N45+((6-V45)^2)*O45+((7-V45))^2*P45+((8-V45))^2*Q45+((9-V45)^2)*R45+((10-V45)^2)*S45</f>
        <v>466.34079601990049</v>
      </c>
      <c r="AA45" s="39">
        <f t="shared" ref="AA45:AA53" si="19">SQRT((Z45)/(T45-1))</f>
        <v>1.0783991044499968</v>
      </c>
      <c r="AB45" s="39">
        <f t="shared" ref="AB45:AB53" si="20">CONFIDENCE(0.05,AA45,T45)</f>
        <v>0.10541795400918232</v>
      </c>
    </row>
    <row r="46" spans="2:28">
      <c r="E46" s="26" t="s">
        <v>3</v>
      </c>
      <c r="F46" s="41" t="s">
        <v>21</v>
      </c>
      <c r="G46" s="26" t="s">
        <v>43</v>
      </c>
      <c r="H46" s="52"/>
      <c r="I46" s="31" t="s">
        <v>45</v>
      </c>
      <c r="J46" s="34">
        <v>2</v>
      </c>
      <c r="K46" s="34">
        <v>1</v>
      </c>
      <c r="L46" s="34">
        <v>0</v>
      </c>
      <c r="M46" s="34">
        <v>1</v>
      </c>
      <c r="N46" s="34">
        <v>8</v>
      </c>
      <c r="O46" s="34">
        <v>9</v>
      </c>
      <c r="P46" s="34">
        <v>14</v>
      </c>
      <c r="Q46" s="34">
        <v>56</v>
      </c>
      <c r="R46" s="34">
        <v>54</v>
      </c>
      <c r="S46" s="34">
        <v>254</v>
      </c>
      <c r="T46" s="35">
        <f t="shared" si="14"/>
        <v>399</v>
      </c>
      <c r="U46" s="36">
        <v>3</v>
      </c>
      <c r="V46" s="37">
        <f t="shared" si="15"/>
        <v>9.2080200501253131</v>
      </c>
      <c r="W46" s="38">
        <f t="shared" si="16"/>
        <v>9.3435861133211944</v>
      </c>
      <c r="X46" s="38">
        <f t="shared" si="17"/>
        <v>9.0724539869294318</v>
      </c>
      <c r="Y46" s="12"/>
      <c r="Z46" s="53">
        <f t="shared" si="18"/>
        <v>759.734335839599</v>
      </c>
      <c r="AA46" s="39">
        <f t="shared" si="19"/>
        <v>1.381622322055855</v>
      </c>
      <c r="AB46" s="39">
        <f t="shared" si="20"/>
        <v>0.13556606319588144</v>
      </c>
    </row>
    <row r="47" spans="2:28">
      <c r="E47" s="26" t="s">
        <v>3</v>
      </c>
      <c r="F47" s="41" t="s">
        <v>21</v>
      </c>
      <c r="G47" s="26" t="s">
        <v>43</v>
      </c>
      <c r="H47" s="52"/>
      <c r="I47" s="41" t="s">
        <v>46</v>
      </c>
      <c r="J47" s="34">
        <v>0</v>
      </c>
      <c r="K47" s="34">
        <v>0</v>
      </c>
      <c r="L47" s="34">
        <v>0</v>
      </c>
      <c r="M47" s="34">
        <v>3</v>
      </c>
      <c r="N47" s="34">
        <v>3</v>
      </c>
      <c r="O47" s="34">
        <v>2</v>
      </c>
      <c r="P47" s="34">
        <v>8</v>
      </c>
      <c r="Q47" s="34">
        <v>26</v>
      </c>
      <c r="R47" s="34">
        <v>50</v>
      </c>
      <c r="S47" s="34">
        <v>303</v>
      </c>
      <c r="T47" s="35">
        <f t="shared" si="14"/>
        <v>395</v>
      </c>
      <c r="U47" s="36">
        <v>7</v>
      </c>
      <c r="V47" s="37">
        <f t="shared" si="15"/>
        <v>9.5772151898734172</v>
      </c>
      <c r="W47" s="38">
        <f t="shared" si="16"/>
        <v>9.6728319343515068</v>
      </c>
      <c r="X47" s="38">
        <f t="shared" si="17"/>
        <v>9.4815984453953277</v>
      </c>
      <c r="Y47" s="12"/>
      <c r="Z47" s="53">
        <f t="shared" si="18"/>
        <v>370.39493670886077</v>
      </c>
      <c r="AA47" s="39">
        <f t="shared" si="19"/>
        <v>0.96958169941985828</v>
      </c>
      <c r="AB47" s="39">
        <f t="shared" si="20"/>
        <v>9.5616744478090307E-2</v>
      </c>
    </row>
    <row r="48" spans="2:28">
      <c r="E48" s="26" t="s">
        <v>3</v>
      </c>
      <c r="F48" s="41" t="s">
        <v>21</v>
      </c>
      <c r="G48" s="26" t="s">
        <v>43</v>
      </c>
      <c r="H48" s="52"/>
      <c r="I48" s="41" t="s">
        <v>47</v>
      </c>
      <c r="J48" s="34">
        <v>1</v>
      </c>
      <c r="K48" s="34">
        <v>2</v>
      </c>
      <c r="L48" s="34">
        <v>1</v>
      </c>
      <c r="M48" s="34">
        <v>2</v>
      </c>
      <c r="N48" s="34">
        <v>6</v>
      </c>
      <c r="O48" s="34">
        <v>2</v>
      </c>
      <c r="P48" s="34">
        <v>16</v>
      </c>
      <c r="Q48" s="34">
        <v>23</v>
      </c>
      <c r="R48" s="34">
        <v>39</v>
      </c>
      <c r="S48" s="34">
        <v>305</v>
      </c>
      <c r="T48" s="35">
        <f t="shared" si="14"/>
        <v>397</v>
      </c>
      <c r="U48" s="36">
        <v>5</v>
      </c>
      <c r="V48" s="37">
        <f t="shared" si="15"/>
        <v>9.458438287153653</v>
      </c>
      <c r="W48" s="38">
        <f t="shared" si="16"/>
        <v>9.5864428458761317</v>
      </c>
      <c r="X48" s="38">
        <f t="shared" si="17"/>
        <v>9.3304337284311742</v>
      </c>
      <c r="Y48" s="12"/>
      <c r="Z48" s="53">
        <f t="shared" si="18"/>
        <v>670.56423173803535</v>
      </c>
      <c r="AA48" s="39">
        <f t="shared" si="19"/>
        <v>1.3012855257553946</v>
      </c>
      <c r="AB48" s="39">
        <f t="shared" si="20"/>
        <v>0.12800455872247951</v>
      </c>
    </row>
    <row r="49" spans="1:28">
      <c r="E49" s="26" t="s">
        <v>3</v>
      </c>
      <c r="F49" s="41" t="s">
        <v>21</v>
      </c>
      <c r="G49" s="26" t="s">
        <v>43</v>
      </c>
      <c r="H49" s="52"/>
      <c r="I49" s="41" t="s">
        <v>48</v>
      </c>
      <c r="J49" s="34">
        <v>1</v>
      </c>
      <c r="K49" s="34">
        <v>0</v>
      </c>
      <c r="L49" s="34">
        <v>0</v>
      </c>
      <c r="M49" s="34">
        <v>1</v>
      </c>
      <c r="N49" s="34">
        <v>4</v>
      </c>
      <c r="O49" s="34">
        <v>3</v>
      </c>
      <c r="P49" s="34">
        <v>4</v>
      </c>
      <c r="Q49" s="34">
        <v>14</v>
      </c>
      <c r="R49" s="34">
        <v>32</v>
      </c>
      <c r="S49" s="34">
        <v>323</v>
      </c>
      <c r="T49" s="35">
        <f t="shared" si="14"/>
        <v>382</v>
      </c>
      <c r="U49" s="36">
        <v>20</v>
      </c>
      <c r="V49" s="37">
        <f t="shared" si="15"/>
        <v>9.688481675392671</v>
      </c>
      <c r="W49" s="38">
        <f t="shared" si="16"/>
        <v>9.7848605046565353</v>
      </c>
      <c r="X49" s="38">
        <f t="shared" si="17"/>
        <v>9.5921028461288067</v>
      </c>
      <c r="Y49" s="12"/>
      <c r="Z49" s="53">
        <f t="shared" si="18"/>
        <v>351.92931937172779</v>
      </c>
      <c r="AA49" s="39">
        <f t="shared" si="19"/>
        <v>0.96109260790813678</v>
      </c>
      <c r="AB49" s="39">
        <f t="shared" si="20"/>
        <v>9.637882926386411E-2</v>
      </c>
    </row>
    <row r="50" spans="1:28">
      <c r="E50" s="26" t="s">
        <v>3</v>
      </c>
      <c r="F50" s="41" t="s">
        <v>21</v>
      </c>
      <c r="G50" s="26" t="s">
        <v>43</v>
      </c>
      <c r="H50" s="52"/>
      <c r="I50" s="41" t="s">
        <v>49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2</v>
      </c>
      <c r="P50" s="34">
        <v>3</v>
      </c>
      <c r="Q50" s="34">
        <v>13</v>
      </c>
      <c r="R50" s="34">
        <v>21</v>
      </c>
      <c r="S50" s="34">
        <v>351</v>
      </c>
      <c r="T50" s="35">
        <f t="shared" si="14"/>
        <v>391</v>
      </c>
      <c r="U50" s="36">
        <v>11</v>
      </c>
      <c r="V50" s="37">
        <f t="shared" si="15"/>
        <v>9.813299232736572</v>
      </c>
      <c r="W50" s="38">
        <f t="shared" si="16"/>
        <v>9.8841685473213268</v>
      </c>
      <c r="X50" s="38">
        <f t="shared" si="17"/>
        <v>9.7424299181518172</v>
      </c>
      <c r="Y50" s="12"/>
      <c r="Z50" s="53">
        <f t="shared" si="18"/>
        <v>199.37084398976984</v>
      </c>
      <c r="AA50" s="39">
        <f t="shared" si="19"/>
        <v>0.71498761687281065</v>
      </c>
      <c r="AB50" s="39">
        <f t="shared" si="20"/>
        <v>7.0869314584755136E-2</v>
      </c>
    </row>
    <row r="51" spans="1:28">
      <c r="E51" s="26" t="s">
        <v>3</v>
      </c>
      <c r="F51" s="41" t="s">
        <v>21</v>
      </c>
      <c r="G51" s="26" t="s">
        <v>43</v>
      </c>
      <c r="H51" s="52"/>
      <c r="I51" s="41" t="s">
        <v>28</v>
      </c>
      <c r="J51" s="34">
        <v>3</v>
      </c>
      <c r="K51" s="34">
        <v>2</v>
      </c>
      <c r="L51" s="34">
        <v>0</v>
      </c>
      <c r="M51" s="34">
        <v>0</v>
      </c>
      <c r="N51" s="34">
        <v>8</v>
      </c>
      <c r="O51" s="34">
        <v>5</v>
      </c>
      <c r="P51" s="34">
        <v>7</v>
      </c>
      <c r="Q51" s="34">
        <v>29</v>
      </c>
      <c r="R51" s="34">
        <v>31</v>
      </c>
      <c r="S51" s="34">
        <v>293</v>
      </c>
      <c r="T51" s="35">
        <f t="shared" si="14"/>
        <v>378</v>
      </c>
      <c r="U51" s="36">
        <v>24</v>
      </c>
      <c r="V51" s="37">
        <f t="shared" si="15"/>
        <v>9.4365079365079367</v>
      </c>
      <c r="W51" s="38">
        <f t="shared" si="16"/>
        <v>9.577837703383107</v>
      </c>
      <c r="X51" s="38">
        <f t="shared" si="17"/>
        <v>9.2951781696327664</v>
      </c>
      <c r="Y51" s="12"/>
      <c r="Z51" s="53">
        <f t="shared" si="18"/>
        <v>740.9761904761906</v>
      </c>
      <c r="AA51" s="39">
        <f t="shared" si="19"/>
        <v>1.4019465346951507</v>
      </c>
      <c r="AB51" s="39">
        <f t="shared" si="20"/>
        <v>0.14132976687517002</v>
      </c>
    </row>
    <row r="52" spans="1:28">
      <c r="E52" s="26" t="s">
        <v>3</v>
      </c>
      <c r="F52" s="41" t="s">
        <v>21</v>
      </c>
      <c r="G52" s="26" t="s">
        <v>43</v>
      </c>
      <c r="H52" s="52"/>
      <c r="I52" s="41" t="s">
        <v>50</v>
      </c>
      <c r="J52" s="34">
        <v>1</v>
      </c>
      <c r="K52" s="34">
        <v>1</v>
      </c>
      <c r="L52" s="34">
        <v>0</v>
      </c>
      <c r="M52" s="34">
        <v>0</v>
      </c>
      <c r="N52" s="34">
        <v>7</v>
      </c>
      <c r="O52" s="34">
        <v>4</v>
      </c>
      <c r="P52" s="34">
        <v>14</v>
      </c>
      <c r="Q52" s="34">
        <v>19</v>
      </c>
      <c r="R52" s="34">
        <v>28</v>
      </c>
      <c r="S52" s="34">
        <v>318</v>
      </c>
      <c r="T52" s="35">
        <f t="shared" si="14"/>
        <v>392</v>
      </c>
      <c r="U52" s="36">
        <v>10</v>
      </c>
      <c r="V52" s="37">
        <f t="shared" si="15"/>
        <v>9.5510204081632661</v>
      </c>
      <c r="W52" s="38">
        <f t="shared" si="16"/>
        <v>9.666814202819296</v>
      </c>
      <c r="X52" s="38">
        <f t="shared" si="17"/>
        <v>9.4352266135072362</v>
      </c>
      <c r="Y52" s="12"/>
      <c r="Z52" s="53">
        <f t="shared" si="18"/>
        <v>534.9795918367347</v>
      </c>
      <c r="AA52" s="39">
        <f t="shared" si="19"/>
        <v>1.1697154569474697</v>
      </c>
      <c r="AB52" s="39">
        <f t="shared" si="20"/>
        <v>0.11579379465603064</v>
      </c>
    </row>
    <row r="53" spans="1:28">
      <c r="E53" s="26" t="s">
        <v>3</v>
      </c>
      <c r="F53" s="26" t="s">
        <v>21</v>
      </c>
      <c r="G53" s="26" t="s">
        <v>43</v>
      </c>
      <c r="H53" s="52"/>
      <c r="I53" s="41" t="s">
        <v>30</v>
      </c>
      <c r="J53" s="34">
        <v>0</v>
      </c>
      <c r="K53" s="34">
        <v>0</v>
      </c>
      <c r="L53" s="34">
        <v>0</v>
      </c>
      <c r="M53" s="34">
        <v>2</v>
      </c>
      <c r="N53" s="34">
        <v>6</v>
      </c>
      <c r="O53" s="34">
        <v>6</v>
      </c>
      <c r="P53" s="34">
        <v>3</v>
      </c>
      <c r="Q53" s="34">
        <v>30</v>
      </c>
      <c r="R53" s="34">
        <v>35</v>
      </c>
      <c r="S53" s="34">
        <v>313</v>
      </c>
      <c r="T53" s="35">
        <f t="shared" si="14"/>
        <v>395</v>
      </c>
      <c r="U53" s="36">
        <v>7</v>
      </c>
      <c r="V53" s="37">
        <f t="shared" si="15"/>
        <v>9.5696202531645564</v>
      </c>
      <c r="W53" s="38">
        <f t="shared" si="16"/>
        <v>9.6722638044918376</v>
      </c>
      <c r="X53" s="38">
        <f t="shared" si="17"/>
        <v>9.4669767018372752</v>
      </c>
      <c r="Y53" s="12"/>
      <c r="Z53" s="53">
        <f t="shared" si="18"/>
        <v>426.83544303797476</v>
      </c>
      <c r="AA53" s="39">
        <f t="shared" si="19"/>
        <v>1.0408355719870654</v>
      </c>
      <c r="AB53" s="39">
        <f t="shared" si="20"/>
        <v>0.10264355132728063</v>
      </c>
    </row>
    <row r="54" spans="1:28">
      <c r="G54" s="41"/>
      <c r="H54" s="41"/>
      <c r="I54" s="41"/>
      <c r="J54" s="59"/>
      <c r="K54" s="59"/>
      <c r="L54" s="59"/>
      <c r="M54" s="50"/>
      <c r="N54" s="50"/>
      <c r="O54" s="59"/>
      <c r="P54" s="43"/>
      <c r="Q54" s="43"/>
      <c r="R54" s="43"/>
      <c r="S54" s="60"/>
      <c r="T54" s="60"/>
      <c r="U54" s="40"/>
      <c r="V54" s="40"/>
      <c r="W54" s="40"/>
      <c r="X54" s="40"/>
      <c r="Y54" s="40"/>
      <c r="Z54" s="61"/>
      <c r="AA54" s="62"/>
      <c r="AB54" s="62"/>
    </row>
    <row r="55" spans="1:28" s="25" customFormat="1" ht="14.25" customHeight="1">
      <c r="A55" s="25" t="s">
        <v>51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Z55" s="64"/>
      <c r="AA55" s="65"/>
      <c r="AB55" s="65"/>
    </row>
    <row r="56" spans="1:28" s="25" customFormat="1" ht="14.25" customHeight="1"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Z56" s="64"/>
      <c r="AA56" s="65"/>
      <c r="AB56" s="65"/>
    </row>
    <row r="57" spans="1:28" s="15" customFormat="1" ht="18">
      <c r="B57" s="16" t="s">
        <v>19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Z57" s="56"/>
      <c r="AA57" s="46"/>
      <c r="AB57" s="46"/>
    </row>
    <row r="58" spans="1:28" ht="15">
      <c r="B58" s="27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Z58" s="66"/>
      <c r="AA58" s="67"/>
      <c r="AB58" s="67"/>
    </row>
    <row r="59" spans="1:28">
      <c r="A59" s="17"/>
      <c r="B59" s="17"/>
      <c r="C59" s="28" t="s">
        <v>20</v>
      </c>
      <c r="D59" s="28"/>
      <c r="E59" s="28"/>
      <c r="F59" s="28"/>
      <c r="G59" s="28"/>
      <c r="H59" s="29"/>
      <c r="I59" s="29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29"/>
      <c r="V59" s="29"/>
      <c r="W59" s="29"/>
      <c r="X59" s="29"/>
      <c r="Y59" s="29"/>
      <c r="Z59" s="58"/>
      <c r="AA59" s="48"/>
      <c r="AB59" s="48"/>
    </row>
    <row r="60" spans="1:28" ht="13.5" customHeight="1">
      <c r="A60" s="18"/>
      <c r="B60" s="30"/>
      <c r="C60" s="30"/>
      <c r="G60" s="31"/>
      <c r="H60" s="31"/>
      <c r="I60" s="31"/>
      <c r="J60" s="49"/>
      <c r="K60" s="49"/>
      <c r="L60" s="49"/>
      <c r="M60" s="49"/>
      <c r="N60" s="49"/>
      <c r="O60" s="49"/>
      <c r="P60" s="43"/>
      <c r="Q60" s="49"/>
      <c r="R60" s="43"/>
      <c r="S60" s="43"/>
      <c r="T60" s="43"/>
      <c r="U60" s="18"/>
      <c r="V60" s="8"/>
      <c r="W60" s="8"/>
      <c r="X60" s="8"/>
      <c r="Y60" s="8"/>
      <c r="Z60" s="54"/>
      <c r="AA60" s="51"/>
      <c r="AB60" s="51"/>
    </row>
    <row r="61" spans="1:28" ht="15.5">
      <c r="A61" s="18"/>
      <c r="B61" s="30"/>
      <c r="C61" s="30"/>
      <c r="E61" s="26" t="s">
        <v>3</v>
      </c>
      <c r="F61" s="26" t="s">
        <v>21</v>
      </c>
      <c r="G61" s="26" t="s">
        <v>22</v>
      </c>
      <c r="H61" s="32"/>
      <c r="I61" s="33" t="s">
        <v>23</v>
      </c>
      <c r="J61" s="34">
        <v>2</v>
      </c>
      <c r="K61" s="34">
        <v>0</v>
      </c>
      <c r="L61" s="34">
        <v>1</v>
      </c>
      <c r="M61" s="34">
        <v>3</v>
      </c>
      <c r="N61" s="34">
        <v>5</v>
      </c>
      <c r="O61" s="34">
        <v>1</v>
      </c>
      <c r="P61" s="34">
        <v>10</v>
      </c>
      <c r="Q61" s="34">
        <v>54</v>
      </c>
      <c r="R61" s="34">
        <v>66</v>
      </c>
      <c r="S61" s="34">
        <v>329</v>
      </c>
      <c r="T61" s="35">
        <f t="shared" ref="T61:T68" si="21">SUM(J61:S61)</f>
        <v>471</v>
      </c>
      <c r="U61" s="36">
        <v>9</v>
      </c>
      <c r="V61" s="37">
        <f>(J61*1+K61*2+L61*3+M61*4+N61*5+O61*6+P61*7+Q61*8+R61*9+S61*10)/(SUM(J61:S61))</f>
        <v>9.4140127388535024</v>
      </c>
      <c r="W61" s="38">
        <f>V61+AB61</f>
        <v>9.5218609123992426</v>
      </c>
      <c r="X61" s="38">
        <f>V61-AB61</f>
        <v>9.3061645653077623</v>
      </c>
      <c r="Y61" s="12"/>
      <c r="Z61" s="53">
        <f>((1-V61)^2)*J61+((2-V61))^2*K61+((3-V61))^2*L61+((4-V61)^2)*M61+((5-V61)^2)*N61+((6-V61)^2)*O61+((7-V61))^2*P61+((8-V61))^2*Q61+((9-V61)^2)*R61+((10-V61)^2)*S61</f>
        <v>670.26751592356675</v>
      </c>
      <c r="AA61" s="39">
        <f>SQRT((Z61)/(T61-1))</f>
        <v>1.1941947486527129</v>
      </c>
      <c r="AB61" s="39">
        <f>CONFIDENCE(0.05,AA61,T61)</f>
        <v>0.10784817354573945</v>
      </c>
    </row>
    <row r="62" spans="1:28" s="41" customFormat="1">
      <c r="A62" s="17"/>
      <c r="B62" s="40"/>
      <c r="C62" s="40"/>
      <c r="E62" s="41" t="s">
        <v>3</v>
      </c>
      <c r="F62" s="41" t="s">
        <v>21</v>
      </c>
      <c r="G62" s="26" t="s">
        <v>22</v>
      </c>
      <c r="H62" s="32"/>
      <c r="I62" s="33" t="s">
        <v>24</v>
      </c>
      <c r="J62" s="34">
        <v>5</v>
      </c>
      <c r="K62" s="34">
        <v>3</v>
      </c>
      <c r="L62" s="34">
        <v>0</v>
      </c>
      <c r="M62" s="34">
        <v>3</v>
      </c>
      <c r="N62" s="34">
        <v>6</v>
      </c>
      <c r="O62" s="34">
        <v>6</v>
      </c>
      <c r="P62" s="34">
        <v>16</v>
      </c>
      <c r="Q62" s="34">
        <v>35</v>
      </c>
      <c r="R62" s="34">
        <v>76</v>
      </c>
      <c r="S62" s="34">
        <v>323</v>
      </c>
      <c r="T62" s="35">
        <f t="shared" si="21"/>
        <v>473</v>
      </c>
      <c r="U62" s="36">
        <v>7</v>
      </c>
      <c r="V62" s="37">
        <f t="shared" ref="V62:V68" si="22">(J62*1+K62*2+L62*3+M62*4+N62*5+O62*6+P62*7+Q62*8+R62*9+S62*10)/(SUM(J62:S62))</f>
        <v>9.2917547568710361</v>
      </c>
      <c r="W62" s="38">
        <f t="shared" ref="W62:W68" si="23">V62+AB62</f>
        <v>9.4276786018700172</v>
      </c>
      <c r="X62" s="38">
        <f t="shared" ref="X62:X68" si="24">V62-AB62</f>
        <v>9.1558309118720551</v>
      </c>
      <c r="Y62" s="12"/>
      <c r="Z62" s="53">
        <f t="shared" ref="Z62:Z68" si="25">((1-V62)^2)*J62+((2-V62))^2*K62+((3-V62))^2*L62+((4-V62)^2)*M62+((5-V62)^2)*N62+((6-V62)^2)*O62+((7-V62))^2*P62+((8-V62))^2*Q62+((9-V62)^2)*R62+((10-V62)^2)*S62</f>
        <v>1073.7378435517969</v>
      </c>
      <c r="AA62" s="39">
        <f t="shared" ref="AA62:AA68" si="26">SQRT((Z62)/(T62-1))</f>
        <v>1.5082666583233015</v>
      </c>
      <c r="AB62" s="39">
        <f t="shared" ref="AB62:AB68" si="27">CONFIDENCE(0.05,AA62,T62)</f>
        <v>0.13592384499898114</v>
      </c>
    </row>
    <row r="63" spans="1:28" s="41" customFormat="1">
      <c r="A63" s="17"/>
      <c r="B63" s="17"/>
      <c r="C63" s="17"/>
      <c r="E63" s="41" t="s">
        <v>3</v>
      </c>
      <c r="F63" s="41" t="s">
        <v>21</v>
      </c>
      <c r="G63" s="26" t="s">
        <v>22</v>
      </c>
      <c r="H63" s="32"/>
      <c r="I63" s="33" t="s">
        <v>25</v>
      </c>
      <c r="J63" s="34">
        <v>2</v>
      </c>
      <c r="K63" s="34">
        <v>0</v>
      </c>
      <c r="L63" s="34">
        <v>1</v>
      </c>
      <c r="M63" s="34">
        <v>2</v>
      </c>
      <c r="N63" s="34">
        <v>2</v>
      </c>
      <c r="O63" s="34">
        <v>2</v>
      </c>
      <c r="P63" s="34">
        <v>5</v>
      </c>
      <c r="Q63" s="34">
        <v>28</v>
      </c>
      <c r="R63" s="34">
        <v>70</v>
      </c>
      <c r="S63" s="34">
        <v>349</v>
      </c>
      <c r="T63" s="35">
        <f t="shared" si="21"/>
        <v>461</v>
      </c>
      <c r="U63" s="36">
        <v>19</v>
      </c>
      <c r="V63" s="37">
        <f t="shared" si="22"/>
        <v>9.5748373101952282</v>
      </c>
      <c r="W63" s="38">
        <f t="shared" si="23"/>
        <v>9.6708295155221062</v>
      </c>
      <c r="X63" s="38">
        <f t="shared" si="24"/>
        <v>9.4788451048683502</v>
      </c>
      <c r="Y63" s="12"/>
      <c r="Z63" s="53">
        <f t="shared" si="25"/>
        <v>508.66811279826464</v>
      </c>
      <c r="AA63" s="39">
        <f t="shared" si="26"/>
        <v>1.0515703710230804</v>
      </c>
      <c r="AB63" s="39">
        <f t="shared" si="27"/>
        <v>9.5992205326878133E-2</v>
      </c>
    </row>
    <row r="64" spans="1:28" s="41" customFormat="1">
      <c r="A64" s="17"/>
      <c r="B64" s="17"/>
      <c r="C64" s="17"/>
      <c r="E64" s="41" t="s">
        <v>3</v>
      </c>
      <c r="F64" s="41" t="s">
        <v>21</v>
      </c>
      <c r="G64" s="26" t="s">
        <v>22</v>
      </c>
      <c r="H64" s="32"/>
      <c r="I64" s="33" t="s">
        <v>26</v>
      </c>
      <c r="J64" s="34">
        <v>2</v>
      </c>
      <c r="K64" s="34">
        <v>0</v>
      </c>
      <c r="L64" s="34">
        <v>2</v>
      </c>
      <c r="M64" s="34">
        <v>2</v>
      </c>
      <c r="N64" s="34">
        <v>1</v>
      </c>
      <c r="O64" s="34">
        <v>3</v>
      </c>
      <c r="P64" s="34">
        <v>8</v>
      </c>
      <c r="Q64" s="34">
        <v>17</v>
      </c>
      <c r="R64" s="34">
        <v>52</v>
      </c>
      <c r="S64" s="34">
        <v>386</v>
      </c>
      <c r="T64" s="35">
        <f t="shared" si="21"/>
        <v>473</v>
      </c>
      <c r="U64" s="36">
        <v>7</v>
      </c>
      <c r="V64" s="37">
        <f t="shared" si="22"/>
        <v>9.6384778012684986</v>
      </c>
      <c r="W64" s="38">
        <f t="shared" si="23"/>
        <v>9.7344391490110294</v>
      </c>
      <c r="X64" s="38">
        <f t="shared" si="24"/>
        <v>9.5425164535259679</v>
      </c>
      <c r="Y64" s="12"/>
      <c r="Z64" s="53">
        <f t="shared" si="25"/>
        <v>535.17970401691332</v>
      </c>
      <c r="AA64" s="39">
        <f t="shared" si="26"/>
        <v>1.0648264201833926</v>
      </c>
      <c r="AB64" s="39">
        <f t="shared" si="27"/>
        <v>9.5961347742530942E-2</v>
      </c>
    </row>
    <row r="65" spans="2:28" s="41" customFormat="1">
      <c r="B65" s="17"/>
      <c r="C65" s="17"/>
      <c r="E65" s="41" t="s">
        <v>3</v>
      </c>
      <c r="F65" s="41" t="s">
        <v>21</v>
      </c>
      <c r="G65" s="26" t="s">
        <v>22</v>
      </c>
      <c r="H65" s="32"/>
      <c r="I65" s="33" t="s">
        <v>27</v>
      </c>
      <c r="J65" s="34">
        <v>6</v>
      </c>
      <c r="K65" s="34">
        <v>0</v>
      </c>
      <c r="L65" s="34">
        <v>1</v>
      </c>
      <c r="M65" s="34">
        <v>1</v>
      </c>
      <c r="N65" s="34">
        <v>4</v>
      </c>
      <c r="O65" s="34">
        <v>6</v>
      </c>
      <c r="P65" s="34">
        <v>11</v>
      </c>
      <c r="Q65" s="34">
        <v>43</v>
      </c>
      <c r="R65" s="34">
        <v>76</v>
      </c>
      <c r="S65" s="34">
        <v>320</v>
      </c>
      <c r="T65" s="35">
        <f t="shared" si="21"/>
        <v>468</v>
      </c>
      <c r="U65" s="36">
        <v>12</v>
      </c>
      <c r="V65" s="37">
        <f t="shared" si="22"/>
        <v>9.3461538461538467</v>
      </c>
      <c r="W65" s="38">
        <f t="shared" si="23"/>
        <v>9.4728961350521228</v>
      </c>
      <c r="X65" s="38">
        <f t="shared" si="24"/>
        <v>9.2194115572555706</v>
      </c>
      <c r="Y65" s="12"/>
      <c r="Z65" s="53">
        <f t="shared" si="25"/>
        <v>913.92307692307691</v>
      </c>
      <c r="AA65" s="39">
        <f t="shared" si="26"/>
        <v>1.398931281381613</v>
      </c>
      <c r="AB65" s="39">
        <f t="shared" si="27"/>
        <v>0.1267422888982761</v>
      </c>
    </row>
    <row r="66" spans="2:28" s="41" customFormat="1">
      <c r="B66" s="17"/>
      <c r="C66" s="17"/>
      <c r="E66" s="41" t="s">
        <v>3</v>
      </c>
      <c r="F66" s="41" t="s">
        <v>21</v>
      </c>
      <c r="G66" s="26" t="s">
        <v>22</v>
      </c>
      <c r="H66" s="32"/>
      <c r="I66" s="33" t="s">
        <v>28</v>
      </c>
      <c r="J66" s="34">
        <v>8</v>
      </c>
      <c r="K66" s="34">
        <v>2</v>
      </c>
      <c r="L66" s="34">
        <v>7</v>
      </c>
      <c r="M66" s="34">
        <v>5</v>
      </c>
      <c r="N66" s="34">
        <v>10</v>
      </c>
      <c r="O66" s="34">
        <v>6</v>
      </c>
      <c r="P66" s="34">
        <v>29</v>
      </c>
      <c r="Q66" s="34">
        <v>51</v>
      </c>
      <c r="R66" s="34">
        <v>70</v>
      </c>
      <c r="S66" s="34">
        <v>279</v>
      </c>
      <c r="T66" s="35">
        <f t="shared" si="21"/>
        <v>467</v>
      </c>
      <c r="U66" s="36">
        <v>13</v>
      </c>
      <c r="V66" s="37">
        <f t="shared" si="22"/>
        <v>8.9293361884368316</v>
      </c>
      <c r="W66" s="38">
        <f t="shared" si="23"/>
        <v>9.0997229411583387</v>
      </c>
      <c r="X66" s="38">
        <f t="shared" si="24"/>
        <v>8.7589494357153246</v>
      </c>
      <c r="Y66" s="12"/>
      <c r="Z66" s="53">
        <f t="shared" si="25"/>
        <v>1644.6680942184155</v>
      </c>
      <c r="AA66" s="39">
        <f t="shared" si="26"/>
        <v>1.8786512912960844</v>
      </c>
      <c r="AB66" s="39">
        <f t="shared" si="27"/>
        <v>0.17038675272150725</v>
      </c>
    </row>
    <row r="67" spans="2:28" s="41" customFormat="1">
      <c r="B67" s="17"/>
      <c r="C67" s="17"/>
      <c r="E67" s="41" t="s">
        <v>3</v>
      </c>
      <c r="F67" s="41" t="s">
        <v>21</v>
      </c>
      <c r="G67" s="26" t="s">
        <v>22</v>
      </c>
      <c r="H67" s="32"/>
      <c r="I67" s="33" t="s">
        <v>29</v>
      </c>
      <c r="J67" s="34">
        <v>1</v>
      </c>
      <c r="K67" s="34">
        <v>1</v>
      </c>
      <c r="L67" s="34">
        <v>1</v>
      </c>
      <c r="M67" s="34">
        <v>2</v>
      </c>
      <c r="N67" s="34">
        <v>2</v>
      </c>
      <c r="O67" s="34">
        <v>1</v>
      </c>
      <c r="P67" s="34">
        <v>8</v>
      </c>
      <c r="Q67" s="34">
        <v>28</v>
      </c>
      <c r="R67" s="34">
        <v>74</v>
      </c>
      <c r="S67" s="34">
        <v>351</v>
      </c>
      <c r="T67" s="35">
        <f t="shared" si="21"/>
        <v>469</v>
      </c>
      <c r="U67" s="36">
        <v>11</v>
      </c>
      <c r="V67" s="37">
        <f t="shared" si="22"/>
        <v>9.5650319829424308</v>
      </c>
      <c r="W67" s="38">
        <f t="shared" si="23"/>
        <v>9.6586960678470408</v>
      </c>
      <c r="X67" s="38">
        <f t="shared" si="24"/>
        <v>9.4713678980378209</v>
      </c>
      <c r="Y67" s="12"/>
      <c r="Z67" s="53">
        <f t="shared" si="25"/>
        <v>501.26652452025587</v>
      </c>
      <c r="AA67" s="39">
        <f t="shared" si="26"/>
        <v>1.0349310688886357</v>
      </c>
      <c r="AB67" s="39">
        <f t="shared" si="27"/>
        <v>9.3664084904609604E-2</v>
      </c>
    </row>
    <row r="68" spans="2:28" s="41" customFormat="1">
      <c r="B68" s="17"/>
      <c r="C68" s="17"/>
      <c r="E68" s="41" t="s">
        <v>3</v>
      </c>
      <c r="F68" s="41" t="s">
        <v>21</v>
      </c>
      <c r="G68" s="26" t="s">
        <v>22</v>
      </c>
      <c r="H68" s="32"/>
      <c r="I68" s="33" t="s">
        <v>30</v>
      </c>
      <c r="J68" s="34">
        <v>4</v>
      </c>
      <c r="K68" s="34">
        <v>1</v>
      </c>
      <c r="L68" s="34">
        <v>2</v>
      </c>
      <c r="M68" s="34">
        <v>2</v>
      </c>
      <c r="N68" s="34">
        <v>4</v>
      </c>
      <c r="O68" s="34">
        <v>2</v>
      </c>
      <c r="P68" s="34">
        <v>3</v>
      </c>
      <c r="Q68" s="34">
        <v>37</v>
      </c>
      <c r="R68" s="34">
        <v>63</v>
      </c>
      <c r="S68" s="34">
        <v>341</v>
      </c>
      <c r="T68" s="35">
        <f t="shared" si="21"/>
        <v>459</v>
      </c>
      <c r="U68" s="36">
        <v>21</v>
      </c>
      <c r="V68" s="37">
        <f t="shared" si="22"/>
        <v>9.4684095860566444</v>
      </c>
      <c r="W68" s="38">
        <f t="shared" si="23"/>
        <v>9.5891881554621499</v>
      </c>
      <c r="X68" s="38">
        <f t="shared" si="24"/>
        <v>9.3476310166511389</v>
      </c>
      <c r="Y68" s="12"/>
      <c r="Z68" s="53">
        <f t="shared" si="25"/>
        <v>798.29193899782138</v>
      </c>
      <c r="AA68" s="39">
        <f t="shared" si="26"/>
        <v>1.3202255489102017</v>
      </c>
      <c r="AB68" s="39">
        <f t="shared" si="27"/>
        <v>0.12077856940550458</v>
      </c>
    </row>
    <row r="69" spans="2:28" s="17" customFormat="1">
      <c r="J69" s="42"/>
      <c r="K69" s="42"/>
      <c r="L69" s="42"/>
      <c r="M69" s="42"/>
      <c r="N69" s="42"/>
      <c r="O69" s="42"/>
      <c r="P69" s="43"/>
      <c r="Q69" s="43"/>
      <c r="R69" s="43"/>
      <c r="S69" s="43"/>
      <c r="T69" s="43"/>
      <c r="U69" s="18"/>
      <c r="V69" s="19"/>
      <c r="W69" s="19"/>
      <c r="X69" s="19"/>
      <c r="Y69" s="19"/>
      <c r="Z69" s="57"/>
      <c r="AA69" s="44"/>
      <c r="AB69" s="44"/>
    </row>
    <row r="70" spans="2:28" s="15" customFormat="1" ht="18">
      <c r="B70" s="16" t="s">
        <v>31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Z70" s="56"/>
      <c r="AA70" s="46"/>
      <c r="AB70" s="46"/>
    </row>
    <row r="71" spans="2:28" s="17" customFormat="1">
      <c r="J71" s="42"/>
      <c r="K71" s="42"/>
      <c r="L71" s="42"/>
      <c r="M71" s="42"/>
      <c r="N71" s="42"/>
      <c r="O71" s="42"/>
      <c r="P71" s="43"/>
      <c r="Q71" s="43"/>
      <c r="R71" s="43"/>
      <c r="S71" s="43"/>
      <c r="T71" s="43"/>
      <c r="U71" s="18"/>
      <c r="V71" s="19"/>
      <c r="W71" s="19"/>
      <c r="X71" s="19"/>
      <c r="Y71" s="19"/>
      <c r="Z71" s="57"/>
      <c r="AA71" s="44"/>
      <c r="AB71" s="44"/>
    </row>
    <row r="72" spans="2:28">
      <c r="B72" s="17"/>
      <c r="C72" s="28" t="s">
        <v>32</v>
      </c>
      <c r="D72" s="28"/>
      <c r="E72" s="28"/>
      <c r="F72" s="28"/>
      <c r="G72" s="28"/>
      <c r="H72" s="29"/>
      <c r="I72" s="29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29"/>
      <c r="V72" s="29"/>
      <c r="W72" s="29"/>
      <c r="X72" s="29"/>
      <c r="Y72" s="29"/>
      <c r="Z72" s="58"/>
      <c r="AA72" s="48"/>
      <c r="AB72" s="48"/>
    </row>
    <row r="73" spans="2:28">
      <c r="G73" s="13"/>
      <c r="H73" s="31"/>
      <c r="I73" s="31"/>
      <c r="J73" s="49"/>
      <c r="K73" s="49"/>
      <c r="L73" s="49"/>
      <c r="M73" s="49"/>
      <c r="N73" s="49"/>
      <c r="O73" s="50"/>
      <c r="P73" s="50"/>
      <c r="Q73" s="49"/>
      <c r="R73" s="43"/>
      <c r="S73" s="43"/>
      <c r="T73" s="43"/>
      <c r="U73" s="18"/>
      <c r="V73" s="8"/>
      <c r="W73" s="8"/>
      <c r="X73" s="8"/>
      <c r="Y73" s="8"/>
      <c r="Z73" s="54"/>
      <c r="AA73" s="51"/>
      <c r="AB73" s="51"/>
    </row>
    <row r="74" spans="2:28">
      <c r="E74" s="26" t="s">
        <v>3</v>
      </c>
      <c r="F74" s="26" t="s">
        <v>21</v>
      </c>
      <c r="G74" s="31" t="s">
        <v>33</v>
      </c>
      <c r="H74" s="52"/>
      <c r="I74" s="31" t="s">
        <v>34</v>
      </c>
      <c r="J74" s="34">
        <v>0</v>
      </c>
      <c r="K74" s="34">
        <v>0</v>
      </c>
      <c r="L74" s="34">
        <v>1</v>
      </c>
      <c r="M74" s="34">
        <v>0</v>
      </c>
      <c r="N74" s="34">
        <v>0</v>
      </c>
      <c r="O74" s="34">
        <v>2</v>
      </c>
      <c r="P74" s="34">
        <v>4</v>
      </c>
      <c r="Q74" s="34">
        <v>17</v>
      </c>
      <c r="R74" s="34">
        <v>56</v>
      </c>
      <c r="S74" s="34">
        <v>492</v>
      </c>
      <c r="T74" s="35">
        <f t="shared" ref="T74:T83" si="28">SUM(J74:S74)</f>
        <v>572</v>
      </c>
      <c r="U74" s="36">
        <v>0</v>
      </c>
      <c r="V74" s="37">
        <f t="shared" ref="V74:V83" si="29">(J74*1+K74*2+L74*3+M74*4+N74*5+O74*6+P74*7+Q74*8+R74*9+S74*10)/(SUM(J74:S74))</f>
        <v>9.795454545454545</v>
      </c>
      <c r="W74" s="38">
        <f t="shared" ref="W74:W83" si="30">V74+AB74</f>
        <v>9.8459823125860897</v>
      </c>
      <c r="X74" s="38">
        <f t="shared" ref="X74:X83" si="31">V74-AB74</f>
        <v>9.7449267783230002</v>
      </c>
      <c r="Y74" s="12"/>
      <c r="Z74" s="53">
        <f t="shared" ref="Z74:Z83" si="32">((1-V74)^2)*J74+((2-V74))^2*K74+((3-V74))^2*L74+((4-V74)^2)*M74+((5-V74)^2)*N74+((6-V74)^2)*O74+((7-V74))^2*P74+((8-V74))^2*Q74+((9-V74)^2)*R74+((10-V74)^2)*S74</f>
        <v>217.06818181818181</v>
      </c>
      <c r="AA74" s="39">
        <f t="shared" ref="AA74:AA83" si="33">SQRT((Z74)/(T74-1))</f>
        <v>0.61656665009334044</v>
      </c>
      <c r="AB74" s="39">
        <f t="shared" ref="AB74:AB83" si="34">CONFIDENCE(0.05,AA74,T74)</f>
        <v>5.052776713154538E-2</v>
      </c>
    </row>
    <row r="75" spans="2:28">
      <c r="E75" s="41" t="s">
        <v>3</v>
      </c>
      <c r="F75" s="41" t="s">
        <v>21</v>
      </c>
      <c r="G75" s="31" t="s">
        <v>33</v>
      </c>
      <c r="H75" s="52"/>
      <c r="I75" s="31" t="s">
        <v>35</v>
      </c>
      <c r="J75" s="34">
        <v>2</v>
      </c>
      <c r="K75" s="34">
        <v>0</v>
      </c>
      <c r="L75" s="34">
        <v>3</v>
      </c>
      <c r="M75" s="34">
        <v>0</v>
      </c>
      <c r="N75" s="34">
        <v>6</v>
      </c>
      <c r="O75" s="34">
        <v>2</v>
      </c>
      <c r="P75" s="34">
        <v>8</v>
      </c>
      <c r="Q75" s="34">
        <v>20</v>
      </c>
      <c r="R75" s="34">
        <v>40</v>
      </c>
      <c r="S75" s="34">
        <v>365</v>
      </c>
      <c r="T75" s="35">
        <f t="shared" si="28"/>
        <v>446</v>
      </c>
      <c r="U75" s="36">
        <v>126</v>
      </c>
      <c r="V75" s="37">
        <f t="shared" si="29"/>
        <v>9.5941704035874444</v>
      </c>
      <c r="W75" s="38">
        <f t="shared" si="30"/>
        <v>9.7027888250222354</v>
      </c>
      <c r="X75" s="38">
        <f t="shared" si="31"/>
        <v>9.4855519821526535</v>
      </c>
      <c r="Y75" s="12"/>
      <c r="Z75" s="53">
        <f t="shared" si="32"/>
        <v>609.54484304932726</v>
      </c>
      <c r="AA75" s="39">
        <f t="shared" si="33"/>
        <v>1.1703690410488818</v>
      </c>
      <c r="AB75" s="39">
        <f t="shared" si="34"/>
        <v>0.10861842143479121</v>
      </c>
    </row>
    <row r="76" spans="2:28">
      <c r="E76" s="41" t="s">
        <v>3</v>
      </c>
      <c r="F76" s="41" t="s">
        <v>21</v>
      </c>
      <c r="G76" s="31" t="s">
        <v>33</v>
      </c>
      <c r="H76" s="52"/>
      <c r="I76" s="31" t="s">
        <v>36</v>
      </c>
      <c r="J76" s="34">
        <v>0</v>
      </c>
      <c r="K76" s="34">
        <v>0</v>
      </c>
      <c r="L76" s="34">
        <v>0</v>
      </c>
      <c r="M76" s="34">
        <v>0</v>
      </c>
      <c r="N76" s="34">
        <v>5</v>
      </c>
      <c r="O76" s="34">
        <v>4</v>
      </c>
      <c r="P76" s="34">
        <v>5</v>
      </c>
      <c r="Q76" s="34">
        <v>17</v>
      </c>
      <c r="R76" s="34">
        <v>40</v>
      </c>
      <c r="S76" s="34">
        <v>496</v>
      </c>
      <c r="T76" s="35">
        <f t="shared" si="28"/>
        <v>567</v>
      </c>
      <c r="U76" s="36">
        <v>5</v>
      </c>
      <c r="V76" s="37">
        <f t="shared" si="29"/>
        <v>9.7707231040564366</v>
      </c>
      <c r="W76" s="38">
        <f t="shared" si="30"/>
        <v>9.8318539808006591</v>
      </c>
      <c r="X76" s="38">
        <f t="shared" si="31"/>
        <v>9.7095922273122142</v>
      </c>
      <c r="Y76" s="12"/>
      <c r="Z76" s="53">
        <f t="shared" si="32"/>
        <v>312.19400352733692</v>
      </c>
      <c r="AA76" s="39">
        <f t="shared" si="33"/>
        <v>0.74268399170333366</v>
      </c>
      <c r="AB76" s="39">
        <f t="shared" si="34"/>
        <v>6.1130876744221942E-2</v>
      </c>
    </row>
    <row r="77" spans="2:28">
      <c r="E77" s="41" t="s">
        <v>3</v>
      </c>
      <c r="F77" s="41" t="s">
        <v>21</v>
      </c>
      <c r="G77" s="31" t="s">
        <v>33</v>
      </c>
      <c r="H77" s="52"/>
      <c r="I77" s="31" t="s">
        <v>25</v>
      </c>
      <c r="J77" s="34">
        <v>0</v>
      </c>
      <c r="K77" s="34">
        <v>0</v>
      </c>
      <c r="L77" s="34">
        <v>1</v>
      </c>
      <c r="M77" s="34">
        <v>0</v>
      </c>
      <c r="N77" s="34">
        <v>1</v>
      </c>
      <c r="O77" s="34">
        <v>0</v>
      </c>
      <c r="P77" s="34">
        <v>8</v>
      </c>
      <c r="Q77" s="34">
        <v>13</v>
      </c>
      <c r="R77" s="34">
        <v>24</v>
      </c>
      <c r="S77" s="34">
        <v>324</v>
      </c>
      <c r="T77" s="35">
        <f t="shared" si="28"/>
        <v>371</v>
      </c>
      <c r="U77" s="36">
        <v>201</v>
      </c>
      <c r="V77" s="37">
        <f t="shared" si="29"/>
        <v>9.7681940700808632</v>
      </c>
      <c r="W77" s="38">
        <f t="shared" si="30"/>
        <v>9.843391931320852</v>
      </c>
      <c r="X77" s="38">
        <f t="shared" si="31"/>
        <v>9.6929962088408743</v>
      </c>
      <c r="Y77" s="12"/>
      <c r="Z77" s="53">
        <f t="shared" si="32"/>
        <v>202.06469002695417</v>
      </c>
      <c r="AA77" s="39">
        <f t="shared" si="33"/>
        <v>0.73899985375954769</v>
      </c>
      <c r="AB77" s="39">
        <f t="shared" si="34"/>
        <v>7.5197861239988742E-2</v>
      </c>
    </row>
    <row r="78" spans="2:28">
      <c r="E78" s="41" t="s">
        <v>3</v>
      </c>
      <c r="F78" s="41" t="s">
        <v>21</v>
      </c>
      <c r="G78" s="31" t="s">
        <v>33</v>
      </c>
      <c r="H78" s="52"/>
      <c r="I78" s="31" t="s">
        <v>37</v>
      </c>
      <c r="J78" s="34">
        <v>1</v>
      </c>
      <c r="K78" s="34">
        <v>0</v>
      </c>
      <c r="L78" s="34">
        <v>1</v>
      </c>
      <c r="M78" s="34">
        <v>1</v>
      </c>
      <c r="N78" s="34">
        <v>1</v>
      </c>
      <c r="O78" s="34">
        <v>1</v>
      </c>
      <c r="P78" s="34">
        <v>4</v>
      </c>
      <c r="Q78" s="34">
        <v>14</v>
      </c>
      <c r="R78" s="34">
        <v>23</v>
      </c>
      <c r="S78" s="34">
        <v>324</v>
      </c>
      <c r="T78" s="35">
        <f t="shared" si="28"/>
        <v>370</v>
      </c>
      <c r="U78" s="36">
        <v>202</v>
      </c>
      <c r="V78" s="37">
        <f t="shared" si="29"/>
        <v>9.7459459459459463</v>
      </c>
      <c r="W78" s="38">
        <f t="shared" si="30"/>
        <v>9.8375318875369633</v>
      </c>
      <c r="X78" s="38">
        <f t="shared" si="31"/>
        <v>9.6543600043549294</v>
      </c>
      <c r="Y78" s="12"/>
      <c r="Z78" s="53">
        <f t="shared" si="32"/>
        <v>298.11891891891889</v>
      </c>
      <c r="AA78" s="39">
        <f t="shared" si="33"/>
        <v>0.89883833328010876</v>
      </c>
      <c r="AB78" s="39">
        <f t="shared" si="34"/>
        <v>9.15859415910176E-2</v>
      </c>
    </row>
    <row r="79" spans="2:28">
      <c r="E79" s="41" t="s">
        <v>3</v>
      </c>
      <c r="F79" s="41" t="s">
        <v>21</v>
      </c>
      <c r="G79" s="31" t="s">
        <v>33</v>
      </c>
      <c r="H79" s="52"/>
      <c r="I79" s="31" t="s">
        <v>26</v>
      </c>
      <c r="J79" s="34">
        <v>0</v>
      </c>
      <c r="K79" s="34">
        <v>0</v>
      </c>
      <c r="L79" s="34">
        <v>1</v>
      </c>
      <c r="M79" s="34">
        <v>0</v>
      </c>
      <c r="N79" s="34">
        <v>1</v>
      </c>
      <c r="O79" s="34">
        <v>1</v>
      </c>
      <c r="P79" s="34">
        <v>1</v>
      </c>
      <c r="Q79" s="34">
        <v>11</v>
      </c>
      <c r="R79" s="34">
        <v>26</v>
      </c>
      <c r="S79" s="34">
        <v>522</v>
      </c>
      <c r="T79" s="35">
        <f t="shared" si="28"/>
        <v>563</v>
      </c>
      <c r="U79" s="36">
        <v>9</v>
      </c>
      <c r="V79" s="37">
        <f t="shared" si="29"/>
        <v>9.8809946714031973</v>
      </c>
      <c r="W79" s="38">
        <f t="shared" si="30"/>
        <v>9.9252101780043152</v>
      </c>
      <c r="X79" s="38">
        <f t="shared" si="31"/>
        <v>9.8367791648020795</v>
      </c>
      <c r="Y79" s="12"/>
      <c r="Z79" s="53">
        <f t="shared" si="32"/>
        <v>161.02664298401422</v>
      </c>
      <c r="AA79" s="39">
        <f t="shared" si="33"/>
        <v>0.53527962390909978</v>
      </c>
      <c r="AB79" s="39">
        <f t="shared" si="34"/>
        <v>4.4215506601118525E-2</v>
      </c>
    </row>
    <row r="80" spans="2:28">
      <c r="E80" s="41" t="s">
        <v>3</v>
      </c>
      <c r="F80" s="41" t="s">
        <v>21</v>
      </c>
      <c r="G80" s="31" t="s">
        <v>33</v>
      </c>
      <c r="H80" s="52"/>
      <c r="I80" s="31" t="s">
        <v>38</v>
      </c>
      <c r="J80" s="34">
        <v>0</v>
      </c>
      <c r="K80" s="34">
        <v>0</v>
      </c>
      <c r="L80" s="34">
        <v>1</v>
      </c>
      <c r="M80" s="34">
        <v>1</v>
      </c>
      <c r="N80" s="34">
        <v>0</v>
      </c>
      <c r="O80" s="34">
        <v>5</v>
      </c>
      <c r="P80" s="34">
        <v>3</v>
      </c>
      <c r="Q80" s="34">
        <v>7</v>
      </c>
      <c r="R80" s="34">
        <v>19</v>
      </c>
      <c r="S80" s="34">
        <v>177</v>
      </c>
      <c r="T80" s="35">
        <f t="shared" si="28"/>
        <v>213</v>
      </c>
      <c r="U80" s="36">
        <v>359</v>
      </c>
      <c r="V80" s="37">
        <f t="shared" si="29"/>
        <v>9.647887323943662</v>
      </c>
      <c r="W80" s="38">
        <f t="shared" si="30"/>
        <v>9.7823690756151311</v>
      </c>
      <c r="X80" s="38">
        <f t="shared" si="31"/>
        <v>9.5134055722721929</v>
      </c>
      <c r="Y80" s="12"/>
      <c r="Z80" s="53">
        <f t="shared" si="32"/>
        <v>212.59154929577466</v>
      </c>
      <c r="AA80" s="39">
        <f t="shared" si="33"/>
        <v>1.0013941915483939</v>
      </c>
      <c r="AB80" s="39">
        <f t="shared" si="34"/>
        <v>0.13448175167146847</v>
      </c>
    </row>
    <row r="81" spans="2:28">
      <c r="E81" s="41" t="s">
        <v>3</v>
      </c>
      <c r="F81" s="41" t="s">
        <v>21</v>
      </c>
      <c r="G81" s="31" t="s">
        <v>33</v>
      </c>
      <c r="H81" s="52"/>
      <c r="I81" s="31" t="s">
        <v>39</v>
      </c>
      <c r="J81" s="34">
        <v>0</v>
      </c>
      <c r="K81" s="34">
        <v>0</v>
      </c>
      <c r="L81" s="34">
        <v>1</v>
      </c>
      <c r="M81" s="34">
        <v>0</v>
      </c>
      <c r="N81" s="34">
        <v>0</v>
      </c>
      <c r="O81" s="34">
        <v>0</v>
      </c>
      <c r="P81" s="34">
        <v>3</v>
      </c>
      <c r="Q81" s="34">
        <v>13</v>
      </c>
      <c r="R81" s="34">
        <v>35</v>
      </c>
      <c r="S81" s="34">
        <v>508</v>
      </c>
      <c r="T81" s="35">
        <f t="shared" si="28"/>
        <v>560</v>
      </c>
      <c r="U81" s="36">
        <v>12</v>
      </c>
      <c r="V81" s="37">
        <f t="shared" si="29"/>
        <v>9.8625000000000007</v>
      </c>
      <c r="W81" s="38">
        <f t="shared" si="30"/>
        <v>9.9057472470280832</v>
      </c>
      <c r="X81" s="38">
        <f t="shared" si="31"/>
        <v>9.8192527529719182</v>
      </c>
      <c r="Y81" s="12"/>
      <c r="Z81" s="53">
        <f t="shared" si="32"/>
        <v>152.41249999999999</v>
      </c>
      <c r="AA81" s="39">
        <f t="shared" si="33"/>
        <v>0.52216094955969328</v>
      </c>
      <c r="AB81" s="39">
        <f t="shared" si="34"/>
        <v>4.3247247028083302E-2</v>
      </c>
    </row>
    <row r="82" spans="2:28">
      <c r="E82" s="41" t="s">
        <v>3</v>
      </c>
      <c r="F82" s="26" t="s">
        <v>21</v>
      </c>
      <c r="G82" s="31" t="s">
        <v>33</v>
      </c>
      <c r="H82" s="52"/>
      <c r="I82" s="31" t="s">
        <v>40</v>
      </c>
      <c r="J82" s="34">
        <v>0</v>
      </c>
      <c r="K82" s="34">
        <v>0</v>
      </c>
      <c r="L82" s="34">
        <v>0</v>
      </c>
      <c r="M82" s="34">
        <v>0</v>
      </c>
      <c r="N82" s="34">
        <v>2</v>
      </c>
      <c r="O82" s="34">
        <v>2</v>
      </c>
      <c r="P82" s="34">
        <v>2</v>
      </c>
      <c r="Q82" s="34">
        <v>11</v>
      </c>
      <c r="R82" s="34">
        <v>31</v>
      </c>
      <c r="S82" s="34">
        <v>510</v>
      </c>
      <c r="T82" s="35">
        <f t="shared" si="28"/>
        <v>558</v>
      </c>
      <c r="U82" s="36">
        <v>14</v>
      </c>
      <c r="V82" s="37">
        <f t="shared" si="29"/>
        <v>9.8620071684587813</v>
      </c>
      <c r="W82" s="38">
        <f t="shared" si="30"/>
        <v>9.9070806064214896</v>
      </c>
      <c r="X82" s="38">
        <f t="shared" si="31"/>
        <v>9.8169337304960731</v>
      </c>
      <c r="Y82" s="12"/>
      <c r="Z82" s="53">
        <f t="shared" si="32"/>
        <v>164.37455197132618</v>
      </c>
      <c r="AA82" s="39">
        <f t="shared" si="33"/>
        <v>0.54323743940187941</v>
      </c>
      <c r="AB82" s="39">
        <f t="shared" si="34"/>
        <v>4.5073437962708275E-2</v>
      </c>
    </row>
    <row r="83" spans="2:28">
      <c r="E83" s="41" t="s">
        <v>3</v>
      </c>
      <c r="F83" s="26" t="s">
        <v>21</v>
      </c>
      <c r="G83" s="31" t="s">
        <v>33</v>
      </c>
      <c r="H83" s="52"/>
      <c r="I83" s="31" t="s">
        <v>30</v>
      </c>
      <c r="J83" s="34">
        <v>0</v>
      </c>
      <c r="K83" s="34">
        <v>0</v>
      </c>
      <c r="L83" s="34">
        <v>1</v>
      </c>
      <c r="M83" s="34">
        <v>0</v>
      </c>
      <c r="N83" s="34">
        <v>4</v>
      </c>
      <c r="O83" s="34">
        <v>2</v>
      </c>
      <c r="P83" s="34">
        <v>5</v>
      </c>
      <c r="Q83" s="34">
        <v>19</v>
      </c>
      <c r="R83" s="34">
        <v>36</v>
      </c>
      <c r="S83" s="34">
        <v>481</v>
      </c>
      <c r="T83" s="35">
        <f t="shared" si="28"/>
        <v>548</v>
      </c>
      <c r="U83" s="36">
        <v>24</v>
      </c>
      <c r="V83" s="37">
        <f t="shared" si="29"/>
        <v>9.7737226277372269</v>
      </c>
      <c r="W83" s="38">
        <f t="shared" si="30"/>
        <v>9.8367463555778336</v>
      </c>
      <c r="X83" s="38">
        <f t="shared" si="31"/>
        <v>9.7106988998966202</v>
      </c>
      <c r="Y83" s="12"/>
      <c r="Z83" s="53">
        <f t="shared" si="32"/>
        <v>309.94160583941607</v>
      </c>
      <c r="AA83" s="39">
        <f t="shared" si="33"/>
        <v>0.75274222123246759</v>
      </c>
      <c r="AB83" s="39">
        <f t="shared" si="34"/>
        <v>6.3023727840605989E-2</v>
      </c>
    </row>
    <row r="84" spans="2:28">
      <c r="G84" s="31"/>
      <c r="H84" s="31"/>
      <c r="I84" s="31"/>
      <c r="J84" s="49"/>
      <c r="K84" s="49"/>
      <c r="L84" s="49"/>
      <c r="M84" s="49"/>
      <c r="N84" s="49"/>
      <c r="O84" s="50"/>
      <c r="P84" s="50"/>
      <c r="Q84" s="49"/>
      <c r="R84" s="43"/>
      <c r="S84" s="43"/>
      <c r="T84" s="43"/>
      <c r="U84" s="18"/>
      <c r="V84" s="8"/>
      <c r="W84" s="8"/>
      <c r="X84" s="8"/>
      <c r="Y84" s="8"/>
      <c r="Z84" s="54"/>
      <c r="AA84" s="51"/>
      <c r="AB84" s="51"/>
    </row>
    <row r="85" spans="2:28" s="15" customFormat="1" ht="18">
      <c r="B85" s="16" t="s">
        <v>41</v>
      </c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Z85" s="56"/>
      <c r="AA85" s="46"/>
      <c r="AB85" s="46"/>
    </row>
    <row r="86" spans="2:28" s="17" customFormat="1">
      <c r="J86" s="42"/>
      <c r="K86" s="42"/>
      <c r="L86" s="42"/>
      <c r="M86" s="42"/>
      <c r="N86" s="42"/>
      <c r="O86" s="42"/>
      <c r="P86" s="43"/>
      <c r="Q86" s="43"/>
      <c r="R86" s="43"/>
      <c r="S86" s="43"/>
      <c r="T86" s="43"/>
      <c r="U86" s="18"/>
      <c r="V86" s="19"/>
      <c r="W86" s="19"/>
      <c r="X86" s="19"/>
      <c r="Y86" s="19"/>
      <c r="Z86" s="57"/>
      <c r="AA86" s="44"/>
      <c r="AB86" s="44"/>
    </row>
    <row r="87" spans="2:28">
      <c r="B87" s="17"/>
      <c r="C87" s="28" t="s">
        <v>42</v>
      </c>
      <c r="D87" s="28"/>
      <c r="E87" s="28"/>
      <c r="F87" s="28"/>
      <c r="G87" s="28"/>
      <c r="H87" s="29"/>
      <c r="I87" s="29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29"/>
      <c r="V87" s="29"/>
      <c r="W87" s="29"/>
      <c r="X87" s="29"/>
      <c r="Y87" s="29"/>
      <c r="Z87" s="58"/>
      <c r="AA87" s="48"/>
      <c r="AB87" s="48"/>
    </row>
    <row r="88" spans="2:28">
      <c r="G88" s="13"/>
      <c r="H88" s="31"/>
      <c r="I88" s="31"/>
      <c r="J88" s="49"/>
      <c r="K88" s="49"/>
      <c r="L88" s="49"/>
      <c r="M88" s="49"/>
      <c r="N88" s="49"/>
      <c r="O88" s="50"/>
      <c r="P88" s="50"/>
      <c r="Q88" s="49"/>
      <c r="R88" s="43"/>
      <c r="S88" s="43"/>
      <c r="T88" s="43"/>
      <c r="U88" s="18"/>
      <c r="V88" s="8"/>
      <c r="W88" s="8"/>
      <c r="X88" s="8"/>
      <c r="Y88" s="8"/>
      <c r="Z88" s="54"/>
      <c r="AA88" s="51"/>
      <c r="AB88" s="51"/>
    </row>
    <row r="89" spans="2:28">
      <c r="E89" s="26" t="s">
        <v>3</v>
      </c>
      <c r="F89" s="26" t="s">
        <v>21</v>
      </c>
      <c r="G89" s="26" t="s">
        <v>43</v>
      </c>
      <c r="H89" s="52"/>
      <c r="I89" s="31" t="s">
        <v>44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2</v>
      </c>
      <c r="Q89" s="34">
        <v>4</v>
      </c>
      <c r="R89" s="34">
        <v>8</v>
      </c>
      <c r="S89" s="34">
        <v>58</v>
      </c>
      <c r="T89" s="35">
        <f t="shared" ref="T89:T97" si="35">SUM(J89:S89)</f>
        <v>72</v>
      </c>
      <c r="U89" s="36">
        <v>0</v>
      </c>
      <c r="V89" s="37">
        <f t="shared" ref="V89:V97" si="36">(J89*1+K89*2+L89*3+M89*4+N89*5+O89*6+P89*7+Q89*8+R89*9+S89*10)/(SUM(J89:S89))</f>
        <v>9.6944444444444446</v>
      </c>
      <c r="W89" s="38">
        <f t="shared" ref="W89:W97" si="37">V89+AB89</f>
        <v>9.8572627679191154</v>
      </c>
      <c r="X89" s="38">
        <f t="shared" ref="X89:X97" si="38">V89-AB89</f>
        <v>9.5316261209697739</v>
      </c>
      <c r="Y89" s="12"/>
      <c r="Z89" s="53">
        <f t="shared" ref="Z89:Z97" si="39">((1-V89)^2)*J89+((2-V89))^2*K89+((3-V89))^2*L89+((4-V89)^2)*M89+((5-V89)^2)*N89+((6-V89)^2)*O89+((7-V89))^2*P89+((8-V89))^2*Q89+((9-V89)^2)*R89+((10-V89)^2)*S89</f>
        <v>35.277777777777771</v>
      </c>
      <c r="AA89" s="39">
        <f t="shared" ref="AA89:AA97" si="40">SQRT((Z89)/(T89-1))</f>
        <v>0.70489014005458028</v>
      </c>
      <c r="AB89" s="39">
        <f t="shared" ref="AB89:AB97" si="41">CONFIDENCE(0.05,AA89,T89)</f>
        <v>0.16281832347467046</v>
      </c>
    </row>
    <row r="90" spans="2:28">
      <c r="E90" s="26" t="s">
        <v>3</v>
      </c>
      <c r="F90" s="41" t="s">
        <v>21</v>
      </c>
      <c r="G90" s="26" t="s">
        <v>43</v>
      </c>
      <c r="H90" s="52"/>
      <c r="I90" s="31" t="s">
        <v>45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3</v>
      </c>
      <c r="P90" s="34">
        <v>3</v>
      </c>
      <c r="Q90" s="34">
        <v>7</v>
      </c>
      <c r="R90" s="34">
        <v>11</v>
      </c>
      <c r="S90" s="34">
        <v>48</v>
      </c>
      <c r="T90" s="35">
        <f t="shared" si="35"/>
        <v>72</v>
      </c>
      <c r="U90" s="36">
        <v>0</v>
      </c>
      <c r="V90" s="37">
        <f t="shared" si="36"/>
        <v>9.3611111111111107</v>
      </c>
      <c r="W90" s="38">
        <f t="shared" si="37"/>
        <v>9.6132654046996571</v>
      </c>
      <c r="X90" s="38">
        <f t="shared" si="38"/>
        <v>9.1089568175225644</v>
      </c>
      <c r="Y90" s="12"/>
      <c r="Z90" s="53">
        <f t="shared" si="39"/>
        <v>84.611111111111114</v>
      </c>
      <c r="AA90" s="39">
        <f t="shared" si="40"/>
        <v>1.0916527791827122</v>
      </c>
      <c r="AB90" s="39">
        <f t="shared" si="41"/>
        <v>0.2521542935885458</v>
      </c>
    </row>
    <row r="91" spans="2:28">
      <c r="E91" s="26" t="s">
        <v>3</v>
      </c>
      <c r="F91" s="41" t="s">
        <v>21</v>
      </c>
      <c r="G91" s="26" t="s">
        <v>43</v>
      </c>
      <c r="H91" s="52"/>
      <c r="I91" s="41" t="s">
        <v>46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4</v>
      </c>
      <c r="R91" s="34">
        <v>15</v>
      </c>
      <c r="S91" s="34">
        <v>52</v>
      </c>
      <c r="T91" s="35">
        <f t="shared" si="35"/>
        <v>71</v>
      </c>
      <c r="U91" s="36">
        <v>1</v>
      </c>
      <c r="V91" s="37">
        <f t="shared" si="36"/>
        <v>9.6760563380281699</v>
      </c>
      <c r="W91" s="38">
        <f t="shared" si="37"/>
        <v>9.8109709096829771</v>
      </c>
      <c r="X91" s="38">
        <f t="shared" si="38"/>
        <v>9.5411417663733626</v>
      </c>
      <c r="Y91" s="12"/>
      <c r="Z91" s="53">
        <f t="shared" si="39"/>
        <v>23.549295774647884</v>
      </c>
      <c r="AA91" s="39">
        <f t="shared" si="40"/>
        <v>0.58001595759633917</v>
      </c>
      <c r="AB91" s="39">
        <f t="shared" si="41"/>
        <v>0.13491457165480678</v>
      </c>
    </row>
    <row r="92" spans="2:28">
      <c r="E92" s="26" t="s">
        <v>3</v>
      </c>
      <c r="F92" s="41" t="s">
        <v>21</v>
      </c>
      <c r="G92" s="26" t="s">
        <v>43</v>
      </c>
      <c r="H92" s="52"/>
      <c r="I92" s="41" t="s">
        <v>47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1</v>
      </c>
      <c r="P92" s="34">
        <v>4</v>
      </c>
      <c r="Q92" s="34">
        <v>3</v>
      </c>
      <c r="R92" s="34">
        <v>7</v>
      </c>
      <c r="S92" s="34">
        <v>56</v>
      </c>
      <c r="T92" s="35">
        <f t="shared" si="35"/>
        <v>71</v>
      </c>
      <c r="U92" s="36">
        <v>1</v>
      </c>
      <c r="V92" s="37">
        <f t="shared" si="36"/>
        <v>9.591549295774648</v>
      </c>
      <c r="W92" s="38">
        <f t="shared" si="37"/>
        <v>9.8053776865152109</v>
      </c>
      <c r="X92" s="38">
        <f t="shared" si="38"/>
        <v>9.3777209050340851</v>
      </c>
      <c r="Y92" s="12"/>
      <c r="Z92" s="53">
        <f t="shared" si="39"/>
        <v>59.154929577464785</v>
      </c>
      <c r="AA92" s="39">
        <f t="shared" si="40"/>
        <v>0.91927711955384339</v>
      </c>
      <c r="AB92" s="39">
        <f t="shared" si="41"/>
        <v>0.2138283907405622</v>
      </c>
    </row>
    <row r="93" spans="2:28">
      <c r="E93" s="26" t="s">
        <v>3</v>
      </c>
      <c r="F93" s="41" t="s">
        <v>21</v>
      </c>
      <c r="G93" s="26" t="s">
        <v>43</v>
      </c>
      <c r="H93" s="52"/>
      <c r="I93" s="41" t="s">
        <v>48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2</v>
      </c>
      <c r="Q93" s="34">
        <v>1</v>
      </c>
      <c r="R93" s="34">
        <v>6</v>
      </c>
      <c r="S93" s="34">
        <v>62</v>
      </c>
      <c r="T93" s="35">
        <f t="shared" si="35"/>
        <v>71</v>
      </c>
      <c r="U93" s="36">
        <v>1</v>
      </c>
      <c r="V93" s="37">
        <f t="shared" si="36"/>
        <v>9.8028169014084501</v>
      </c>
      <c r="W93" s="38">
        <f t="shared" si="37"/>
        <v>9.9424890213644073</v>
      </c>
      <c r="X93" s="38">
        <f t="shared" si="38"/>
        <v>9.6631447814524929</v>
      </c>
      <c r="Y93" s="12"/>
      <c r="Z93" s="53">
        <f t="shared" si="39"/>
        <v>25.239436619718308</v>
      </c>
      <c r="AA93" s="39">
        <f t="shared" si="40"/>
        <v>0.60046930003264121</v>
      </c>
      <c r="AB93" s="39">
        <f t="shared" si="41"/>
        <v>0.13967211995595749</v>
      </c>
    </row>
    <row r="94" spans="2:28">
      <c r="E94" s="26" t="s">
        <v>3</v>
      </c>
      <c r="F94" s="41" t="s">
        <v>21</v>
      </c>
      <c r="G94" s="26" t="s">
        <v>43</v>
      </c>
      <c r="H94" s="52"/>
      <c r="I94" s="41" t="s">
        <v>49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5</v>
      </c>
      <c r="S94" s="34">
        <v>67</v>
      </c>
      <c r="T94" s="35">
        <f t="shared" si="35"/>
        <v>72</v>
      </c>
      <c r="U94" s="36">
        <v>0</v>
      </c>
      <c r="V94" s="37">
        <f t="shared" si="36"/>
        <v>9.9305555555555554</v>
      </c>
      <c r="W94" s="38">
        <f t="shared" si="37"/>
        <v>9.9896856841849768</v>
      </c>
      <c r="X94" s="38">
        <f t="shared" si="38"/>
        <v>9.8714254269261339</v>
      </c>
      <c r="Y94" s="12"/>
      <c r="Z94" s="53">
        <f t="shared" si="39"/>
        <v>4.6527777777777786</v>
      </c>
      <c r="AA94" s="39">
        <f t="shared" si="40"/>
        <v>0.25599234632533807</v>
      </c>
      <c r="AB94" s="39">
        <f t="shared" si="41"/>
        <v>5.9130128629422192E-2</v>
      </c>
    </row>
    <row r="95" spans="2:28">
      <c r="E95" s="26" t="s">
        <v>3</v>
      </c>
      <c r="F95" s="41" t="s">
        <v>21</v>
      </c>
      <c r="G95" s="26" t="s">
        <v>43</v>
      </c>
      <c r="H95" s="52"/>
      <c r="I95" s="41" t="s">
        <v>28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1</v>
      </c>
      <c r="P95" s="34">
        <v>3</v>
      </c>
      <c r="Q95" s="34">
        <v>1</v>
      </c>
      <c r="R95" s="34">
        <v>5</v>
      </c>
      <c r="S95" s="34">
        <v>61</v>
      </c>
      <c r="T95" s="35">
        <f t="shared" si="35"/>
        <v>71</v>
      </c>
      <c r="U95" s="36">
        <v>1</v>
      </c>
      <c r="V95" s="37">
        <f t="shared" si="36"/>
        <v>9.71830985915493</v>
      </c>
      <c r="W95" s="38">
        <f t="shared" si="37"/>
        <v>9.9076185863583621</v>
      </c>
      <c r="X95" s="38">
        <f t="shared" si="38"/>
        <v>9.5290011319514978</v>
      </c>
      <c r="Y95" s="12"/>
      <c r="Z95" s="53">
        <f t="shared" si="39"/>
        <v>46.366197183098592</v>
      </c>
      <c r="AA95" s="39">
        <f t="shared" si="40"/>
        <v>0.81386377574679969</v>
      </c>
      <c r="AB95" s="39">
        <f t="shared" si="41"/>
        <v>0.18930872720343275</v>
      </c>
    </row>
    <row r="96" spans="2:28">
      <c r="E96" s="26" t="s">
        <v>3</v>
      </c>
      <c r="F96" s="41" t="s">
        <v>21</v>
      </c>
      <c r="G96" s="26" t="s">
        <v>43</v>
      </c>
      <c r="H96" s="52"/>
      <c r="I96" s="41" t="s">
        <v>50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0</v>
      </c>
      <c r="P96" s="34">
        <v>3</v>
      </c>
      <c r="Q96" s="34">
        <v>1</v>
      </c>
      <c r="R96" s="34">
        <v>7</v>
      </c>
      <c r="S96" s="34">
        <v>60</v>
      </c>
      <c r="T96" s="35">
        <f t="shared" si="35"/>
        <v>72</v>
      </c>
      <c r="U96" s="36">
        <v>0</v>
      </c>
      <c r="V96" s="37">
        <f t="shared" si="36"/>
        <v>9.6805555555555554</v>
      </c>
      <c r="W96" s="38">
        <f t="shared" si="37"/>
        <v>9.8850568641796954</v>
      </c>
      <c r="X96" s="38">
        <f t="shared" si="38"/>
        <v>9.4760542469314153</v>
      </c>
      <c r="Y96" s="12"/>
      <c r="Z96" s="53">
        <f t="shared" si="39"/>
        <v>55.652777777777771</v>
      </c>
      <c r="AA96" s="39">
        <f t="shared" si="40"/>
        <v>0.88534848536160116</v>
      </c>
      <c r="AB96" s="39">
        <f t="shared" si="41"/>
        <v>0.20450130862413959</v>
      </c>
    </row>
    <row r="97" spans="2:28">
      <c r="E97" s="26" t="s">
        <v>3</v>
      </c>
      <c r="F97" s="26" t="s">
        <v>21</v>
      </c>
      <c r="G97" s="26" t="s">
        <v>43</v>
      </c>
      <c r="H97" s="52"/>
      <c r="I97" s="41" t="s">
        <v>30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</v>
      </c>
      <c r="P97" s="34">
        <v>1</v>
      </c>
      <c r="Q97" s="34">
        <v>2</v>
      </c>
      <c r="R97" s="34">
        <v>9</v>
      </c>
      <c r="S97" s="34">
        <v>58</v>
      </c>
      <c r="T97" s="35">
        <f t="shared" si="35"/>
        <v>71</v>
      </c>
      <c r="U97" s="36">
        <v>1</v>
      </c>
      <c r="V97" s="37">
        <f t="shared" si="36"/>
        <v>9.71830985915493</v>
      </c>
      <c r="W97" s="38">
        <f t="shared" si="37"/>
        <v>9.8859657591214525</v>
      </c>
      <c r="X97" s="38">
        <f t="shared" si="38"/>
        <v>9.5506539591884074</v>
      </c>
      <c r="Y97" s="12"/>
      <c r="Z97" s="53">
        <f t="shared" si="39"/>
        <v>36.366197183098592</v>
      </c>
      <c r="AA97" s="39">
        <f t="shared" si="40"/>
        <v>0.72077534822973388</v>
      </c>
      <c r="AB97" s="39">
        <f t="shared" si="41"/>
        <v>0.16765589996652275</v>
      </c>
    </row>
    <row r="100" spans="2:28" s="15" customFormat="1" ht="18">
      <c r="B100" s="16" t="s">
        <v>52</v>
      </c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ment xmlns="f156a3ad-9181-4530-8264-4e8b8264096b" xsi:nil="true"/>
    <_ip_UnifiedCompliancePolicyProperties xmlns="http://schemas.microsoft.com/sharepoint/v3" xsi:nil="true"/>
    <lcf76f155ced4ddcb4097134ff3c332f xmlns="f156a3ad-9181-4530-8264-4e8b826409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73588E37B0A4194597A2F66084BCD" ma:contentTypeVersion="17" ma:contentTypeDescription="Create a new document." ma:contentTypeScope="" ma:versionID="f2e7fe9fee367bac6e8393cc4b308bad">
  <xsd:schema xmlns:xsd="http://www.w3.org/2001/XMLSchema" xmlns:xs="http://www.w3.org/2001/XMLSchema" xmlns:p="http://schemas.microsoft.com/office/2006/metadata/properties" xmlns:ns1="http://schemas.microsoft.com/sharepoint/v3" xmlns:ns2="f156a3ad-9181-4530-8264-4e8b8264096b" xmlns:ns3="6b15bdda-4276-4e9b-84e7-049af3a4d9fd" targetNamespace="http://schemas.microsoft.com/office/2006/metadata/properties" ma:root="true" ma:fieldsID="cea81410671c4f15b52a5e2b3f923e20" ns1:_="" ns2:_="" ns3:_="">
    <xsd:import namespace="http://schemas.microsoft.com/sharepoint/v3"/>
    <xsd:import namespace="f156a3ad-9181-4530-8264-4e8b8264096b"/>
    <xsd:import namespace="6b15bdda-4276-4e9b-84e7-049af3a4d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6a3ad-9181-4530-8264-4e8b826409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14" nillable="true" ma:displayName="Comment" ma:description="Comment 1" ma:format="Dropdown" ma:internalName="Comment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b6cfc09-e60f-4204-a1c4-aa3fd7a65a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5bdda-4276-4e9b-84e7-049af3a4d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812D40-4A59-4C15-AFFB-B8BCF5ED84E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156a3ad-9181-4530-8264-4e8b8264096b"/>
  </ds:schemaRefs>
</ds:datastoreItem>
</file>

<file path=customXml/itemProps2.xml><?xml version="1.0" encoding="utf-8"?>
<ds:datastoreItem xmlns:ds="http://schemas.openxmlformats.org/officeDocument/2006/customXml" ds:itemID="{B4660B4B-22A7-409C-B8DC-F0B255533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D3600-D64C-41E3-A23E-17B374687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56a3ad-9181-4530-8264-4e8b8264096b"/>
    <ds:schemaRef ds:uri="6b15bdda-4276-4e9b-84e7-049af3a4d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9.01ODI_CustomerSatisfaction_SO</vt:lpstr>
      <vt:lpstr>9.01ODI_CustomerSatisfaction_SC</vt:lpstr>
    </vt:vector>
  </TitlesOfParts>
  <Company>SGN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Helina Hill</dc:creator>
  <cp:lastModifiedBy>William Ancell</cp:lastModifiedBy>
  <dcterms:created xsi:type="dcterms:W3CDTF">2026-08-24T08:09:15Z</dcterms:created>
  <dcterms:modified xsi:type="dcterms:W3CDTF">2026-08-25T11:31:02Z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73dd0b-afe1-4a46-943f-1bdb914b8a49_Enabled">
    <vt:lpwstr>true</vt:lpwstr>
  </property>
  <property fmtid="{D5CDD505-2E9C-101B-9397-08002B2CF9AE}" pid="3" name="MSIP_Label_2b73dd0b-afe1-4a46-943f-1bdb914b8a49_SetDate">
    <vt:lpwstr>2026-08-24T08:11:48Z</vt:lpwstr>
  </property>
  <property fmtid="{D5CDD505-2E9C-101B-9397-08002B2CF9AE}" pid="4" name="MSIP_Label_2b73dd0b-afe1-4a46-943f-1bdb914b8a49_Method">
    <vt:lpwstr>Standard</vt:lpwstr>
  </property>
  <property fmtid="{D5CDD505-2E9C-101B-9397-08002B2CF9AE}" pid="5" name="MSIP_Label_2b73dd0b-afe1-4a46-943f-1bdb914b8a49_Name">
    <vt:lpwstr>Internal</vt:lpwstr>
  </property>
  <property fmtid="{D5CDD505-2E9C-101B-9397-08002B2CF9AE}" pid="6" name="MSIP_Label_2b73dd0b-afe1-4a46-943f-1bdb914b8a49_SiteId">
    <vt:lpwstr>b9563cbc-9874-41ab-b448-7e0f61aff3eb</vt:lpwstr>
  </property>
  <property fmtid="{D5CDD505-2E9C-101B-9397-08002B2CF9AE}" pid="7" name="MSIP_Label_2b73dd0b-afe1-4a46-943f-1bdb914b8a49_ActionId">
    <vt:lpwstr>f94bc11a-657c-49db-b5be-51f52206d7ea</vt:lpwstr>
  </property>
  <property fmtid="{D5CDD505-2E9C-101B-9397-08002B2CF9AE}" pid="8" name="MSIP_Label_2b73dd0b-afe1-4a46-943f-1bdb914b8a49_ContentBits">
    <vt:lpwstr>1</vt:lpwstr>
  </property>
  <property fmtid="{D5CDD505-2E9C-101B-9397-08002B2CF9AE}" pid="9" name="MSIP_Label_2b73dd0b-afe1-4a46-943f-1bdb914b8a49_Tag">
    <vt:lpwstr>10, 3, 0, 1</vt:lpwstr>
  </property>
  <property fmtid="{D5CDD505-2E9C-101B-9397-08002B2CF9AE}" pid="10" name="ContentTypeId">
    <vt:lpwstr>0x010100DD873588E37B0A4194597A2F66084BCD</vt:lpwstr>
  </property>
</Properties>
</file>